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incomm-my.sharepoint.com/personal/ktamaki_incomm_com/Documents/Desktop/"/>
    </mc:Choice>
  </mc:AlternateContent>
  <xr:revisionPtr revIDLastSave="170" documentId="8_{1D26E68C-31B3-4388-8D30-225C2D4866B2}" xr6:coauthVersionLast="47" xr6:coauthVersionMax="47" xr10:uidLastSave="{7B8AB69F-427F-43A0-A86F-5AD066E84BE7}"/>
  <workbookProtection workbookAlgorithmName="SHA-512" workbookHashValue="bQtL+KS4+EVon55MUIlm2Mvzm8iBGne1g5tCLuS5Qjmr8m4ux48wXx4guyEs/mV7RvN6MAeMg98FvhrpVTlc6w==" workbookSaltValue="5PnIlhd/OYVoCc6fnOZKcA==" workbookSpinCount="100000" lockStructure="1"/>
  <bookViews>
    <workbookView xWindow="33720" yWindow="-120" windowWidth="51840" windowHeight="21120" tabRatio="863"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p">固定券種単価!$U$4:$U$7</definedName>
    <definedName name="Hulu">固定券種単価!$L$4:$L$6</definedName>
    <definedName name="KFC">固定券種単価!$O$4:$O$8</definedName>
    <definedName name="Pairs">固定券種単価!$E$4:$E$8</definedName>
    <definedName name="PRONT">固定券種単価!$S$4:$S$8</definedName>
    <definedName name="QUOカードpay">固定券種単価!$H$4:$H$6</definedName>
    <definedName name="Roblox_額面固定">固定券種単価!$N$4:$N$8</definedName>
    <definedName name="SONY">固定券種単価!$T$4:$T$8</definedName>
    <definedName name="TikTok">固定券種単価!$R$4:$R$5</definedName>
    <definedName name="えらべる">固定券種単価!$Q$4:$Q$8</definedName>
    <definedName name="えらべる_グルメ">固定券種単価!$K$4:$K$5</definedName>
    <definedName name="えらべるギフトチケット">固定券種単価!$Q$4:$Q$8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吉野家">固定券種単価!$J$4:$J$9</definedName>
    <definedName name="出前館">固定券種単価!#REF!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<sst xmlns="http://schemas.openxmlformats.org/spreadsheetml/2006/main" count="449" uniqueCount="274">
  <si>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</si>
  <si>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</si>
  <si>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</si>
  <si>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
(Kiigo for B2B利用規約：https://kiigob2b.com/kiyaku)
(プライバシーポリシー：https://incomm.jp/privacypolicy/)</t>
    </r>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</si>
  <si>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</si>
  <si>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</si>
  <si>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</si>
  <si>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</si>
  <si>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</si>
  <si>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</si>
  <si>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</si>
  <si>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</si>
  <si>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</si>
  <si>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</si>
  <si>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</si>
  <si>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</si>
  <si>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</si>
  <si>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</si>
  <si>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</si>
  <si>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</si>
  <si>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</si>
  <si>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</si>
  <si>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
詳細は本利用規約(https://kiigob2b.com/kiyaku)をご参照ください。</t>
    </r>
    <phoneticPr fontId="3"/>
  </si>
  <si>
    <t>以上。</t>
    <rPh sb="0" eb="2">
      <t>イジョウ</t>
    </rPh>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</si>
  <si>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</si>
  <si>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</si>
  <si>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</si>
  <si>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</si>
  <si>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</si>
  <si>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</si>
  <si>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</si>
  <si>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</si>
  <si>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</si>
  <si>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</si>
  <si>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</si>
  <si>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</si>
  <si>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</si>
  <si>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</si>
  <si>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</si>
  <si>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</si>
  <si>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</si>
  <si>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</si>
  <si>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</si>
  <si>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</si>
  <si>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</si>
  <si>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</si>
  <si>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</si>
  <si>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</si>
  <si>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</si>
  <si>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</si>
  <si>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</si>
  <si>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</si>
  <si>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</si>
  <si>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</si>
  <si>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</si>
  <si>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</si>
  <si>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</si>
  <si>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</si>
  <si>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</si>
  <si>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</si>
  <si>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</si>
  <si>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</si>
  <si>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</si>
  <si>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</si>
  <si>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</si>
  <si>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</si>
  <si>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Amazon</t>
  </si>
  <si>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</si>
  <si>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</si>
  <si>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</si>
  <si>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</si>
  <si>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</si>
  <si>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</si>
  <si>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</si>
  <si>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</si>
  <si>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</si>
  <si>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</si>
  <si>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</si>
  <si>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</si>
  <si>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</si>
  <si>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</si>
  <si>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</si>
  <si>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</si>
  <si>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</si>
  <si>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</si>
  <si>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</si>
  <si>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</si>
  <si>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</si>
  <si>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</si>
  <si>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</si>
  <si>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</si>
  <si>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</si>
  <si>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</si>
  <si>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</si>
  <si>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</si>
  <si>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</si>
  <si>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</si>
  <si>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</si>
  <si>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</si>
  <si>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</si>
  <si>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</si>
  <si>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</si>
  <si>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</si>
  <si>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</si>
  <si>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</si>
  <si>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</si>
  <si>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</si>
  <si>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</si>
  <si>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</si>
  <si>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</si>
  <si>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</si>
  <si>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</si>
  <si>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</si>
  <si>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</si>
  <si>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</si>
  <si>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</si>
  <si>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</si>
  <si>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</si>
  <si>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</si>
  <si>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</si>
  <si>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</si>
  <si>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</si>
  <si>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</si>
  <si>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</si>
  <si>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</si>
  <si>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</si>
  <si>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</si>
  <si>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</si>
  <si>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</si>
  <si>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</si>
  <si>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</si>
  <si>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</si>
  <si>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</si>
  <si>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</si>
  <si>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</si>
  <si>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</si>
  <si>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</si>
  <si>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</si>
  <si>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</si>
  <si>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</si>
  <si>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</si>
  <si>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</si>
  <si>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</si>
  <si>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</si>
  <si>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</si>
  <si>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</si>
  <si>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</si>
  <si>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</si>
  <si>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</si>
  <si>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</si>
  <si>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</si>
  <si>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</si>
  <si>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</si>
  <si>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</si>
  <si>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</si>
  <si>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</si>
  <si>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</si>
  <si>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</si>
  <si>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</si>
  <si>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</si>
  <si>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</si>
  <si>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</si>
  <si>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</si>
  <si>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</si>
  <si>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</si>
  <si>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</si>
  <si>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</si>
  <si>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</si>
  <si>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</si>
  <si>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</si>
  <si>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</si>
  <si>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</si>
  <si>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</si>
  <si>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</si>
  <si>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</si>
  <si>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</si>
  <si>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</si>
  <si>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</si>
  <si>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</si>
  <si>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</si>
  <si>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</si>
  <si>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</si>
  <si>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</si>
  <si>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</si>
  <si>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</si>
  <si>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</si>
  <si>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</si>
  <si>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</si>
  <si>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</si>
  <si>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</si>
  <si>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</si>
  <si>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</si>
  <si>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</si>
  <si>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</si>
  <si>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</si>
  <si>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</si>
  <si>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</si>
  <si>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</si>
  <si>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</si>
  <si>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</si>
  <si>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</si>
  <si>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</si>
  <si>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</si>
  <si>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</si>
  <si>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</si>
  <si>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</si>
  <si>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</si>
  <si>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</si>
  <si>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</si>
  <si>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</si>
  <si>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</si>
  <si>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</si>
  <si>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</si>
  <si>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</si>
  <si>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</si>
  <si>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</si>
  <si>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</si>
  <si>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</si>
  <si>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</si>
  <si>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</si>
  <si>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</si>
  <si>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</si>
  <si>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</si>
  <si>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</si>
  <si>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</si>
  <si>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</si>
  <si>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</si>
  <si>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</si>
  <si>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</si>
  <si>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</si>
  <si>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</si>
  <si>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</si>
  <si>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</si>
  <si>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</si>
  <si>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</si>
  <si>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</si>
  <si>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</si>
  <si>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</si>
  <si>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</si>
  <si>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</si>
  <si>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</si>
  <si>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</si>
  <si>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</si>
  <si>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</si>
  <si>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</si>
  <si>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</si>
  <si>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</si>
  <si>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</si>
  <si>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</si>
  <si>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</si>
  <si>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</si>
  <si>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</si>
  <si>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</si>
  <si>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</si>
  <si>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LINE</t>
    <phoneticPr fontId="3"/>
  </si>
  <si>
    <t>LINEプリペイドカード</t>
    <phoneticPr fontId="3"/>
  </si>
  <si>
    <t>・ギフトコード(デジタル)｜250円～50,000円の価格レンジから1円単位で申請が可能です。
・ギフトカード(紙製)｜1,500円〜50,000円の価格レンジから1円単位で申請が可能です。</t>
    <rPh sb="56" eb="58">
      <t>カミセイ</t>
    </rPh>
    <rPh sb="65" eb="66">
      <t>エン</t>
    </rPh>
    <rPh sb="73" eb="74">
      <t>エン</t>
    </rPh>
    <rPh sb="75" eb="77">
      <t>カカク</t>
    </rPh>
    <rPh sb="83" eb="86">
      <t>エンタンイ</t>
    </rPh>
    <rPh sb="87" eb="89">
      <t>シンセイ</t>
    </rPh>
    <rPh sb="90" eb="92">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</si>
  <si>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</si>
  <si>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</si>
  <si>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</si>
  <si>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200円～999,999円の価格レンジから1円単位で申請が可能です。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</si>
  <si>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</si>
  <si>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</si>
  <si>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</si>
  <si>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</si>
  <si>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</si>
  <si>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</si>
  <si>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</si>
  <si>
    <t>hp</t>
    <phoneticPr fontId="3"/>
  </si>
  <si>
    <t>myHPcloud</t>
    <phoneticPr fontId="3"/>
  </si>
  <si>
    <t>5,900円(50GB)｜9,900円(100GB)｜19,800円(200GB)｜39,900円(1TB)の中から申請が可能です。</t>
    <phoneticPr fontId="3"/>
  </si>
  <si>
    <t>SONY</t>
    <phoneticPr fontId="3"/>
  </si>
  <si>
    <t>プレイステーション　ストア チケット</t>
    <phoneticPr fontId="3"/>
  </si>
  <si>
    <t>1,100円｜3,000円｜5,000円｜10,000円｜15,000円の中から申請が可能です。</t>
    <rPh sb="27" eb="2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</si>
</sst>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9"/>
      <color rgb="FF000000"/>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19">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9" fillId="3" borderId="13"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10" fillId="0" borderId="6" xfId="0" applyFont="1" applyBorder="1" applyAlignment="1" applyProtection="1">
      <alignment horizontal="left" vertical="center"/>
      <protection locked="0"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1" fillId="0" borderId="46" xfId="0" applyFont="1" applyBorder="1" applyAlignment="1" applyProtection="1">
      <alignment horizontal="left" vertical="center"/>
      <protection hidden="1"/>
    </xf>
    <xf numFmtId="0" fontId="41" fillId="0" borderId="45" xfId="0" applyFont="1" applyBorder="1" applyAlignment="1" applyProtection="1">
      <alignment horizontal="left" vertical="center"/>
      <protection hidden="1"/>
    </xf>
    <xf numFmtId="0" fontId="41"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11" fontId="41" fillId="0" borderId="26" xfId="0" applyNumberFormat="1" applyFont="1" applyBorder="1" applyAlignment="1" applyProtection="1">
      <alignment horizontal="left" vertical="center"/>
      <protection hidden="1"/>
    </xf>
    <xf numFmtId="11" fontId="41" fillId="0" borderId="50" xfId="0" applyNumberFormat="1" applyFont="1" applyBorder="1" applyAlignment="1" applyProtection="1">
      <alignment horizontal="left" vertical="center"/>
      <protection hidden="1"/>
    </xf>
    <xf numFmtId="11" fontId="41"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1" fillId="0" borderId="23" xfId="0" applyNumberFormat="1" applyFont="1" applyBorder="1" applyAlignment="1" applyProtection="1">
      <alignment horizontal="left" vertical="center"/>
      <protection hidden="1"/>
    </xf>
    <xf numFmtId="11" fontId="41" fillId="0" borderId="24" xfId="0" applyNumberFormat="1" applyFont="1" applyBorder="1" applyAlignment="1" applyProtection="1">
      <alignment horizontal="left" vertical="center"/>
      <protection hidden="1"/>
    </xf>
    <xf numFmtId="11" fontId="41" fillId="0" borderId="69" xfId="0" applyNumberFormat="1"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1" fillId="0" borderId="24" xfId="0"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0" fontId="42"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cellXfs>
  <cellStyles count="4">
    <cellStyle name="パーセント" xfId="3" builtinId="5"/>
    <cellStyle name="ハイパーリンク" xfId="2" builtinId="8"/>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170180</xdr:colOff>
      <xdr:row>2</xdr:row>
      <xdr:rowOff>44450</xdr:rowOff>
    </xdr:from>
    <xdr:to>
      <xdr:col>27</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Y3:AA35" totalsRowShown="0">
  <autoFilter ref="Y3:AA35"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25"/>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1"/>
  <sheetViews>
    <sheetView showGridLines="0" tabSelected="1" zoomScaleNormal="100" workbookViewId="0"/>
  </sheetViews>
  <sheetFormatPr defaultColWidth="8.5" defaultRowHeight="15"/>
  <cols>
    <col min="1" max="16384" width="8.5" style="6"/>
  </cols>
  <sheetData>
    <row r="1" spans="1:10">
      <c r="I1" s="7" t="s">
        <v>0</v>
      </c>
      <c r="J1" s="7"/>
    </row>
    <row r="2" spans="1:10" ht="22">
      <c r="B2" s="115" t="s">
        <v>1</v>
      </c>
      <c r="C2" s="115"/>
      <c r="D2" s="115"/>
      <c r="E2" s="115"/>
      <c r="F2" s="115"/>
      <c r="G2" s="115"/>
      <c r="H2" s="115"/>
      <c r="I2" s="115"/>
    </row>
    <row r="4" spans="1:10" ht="55" customHeight="1">
      <c r="A4" s="113" t="s">
        <v>2</v>
      </c>
      <c r="B4" s="113"/>
      <c r="C4" s="113"/>
      <c r="D4" s="113"/>
      <c r="E4" s="113"/>
      <c r="F4" s="113"/>
      <c r="G4" s="113"/>
      <c r="H4" s="113"/>
      <c r="I4" s="113"/>
      <c r="J4" s="113"/>
    </row>
    <row r="5" spans="1:10" ht="6" customHeight="1"/>
    <row r="6" spans="1:10" ht="84" customHeight="1">
      <c r="A6" s="113" t="s">
        <v>3</v>
      </c>
      <c r="B6" s="114"/>
      <c r="C6" s="114"/>
      <c r="D6" s="114"/>
      <c r="E6" s="114"/>
      <c r="F6" s="114"/>
      <c r="G6" s="114"/>
      <c r="H6" s="114"/>
      <c r="I6" s="114"/>
      <c r="J6" s="114"/>
    </row>
    <row r="7" spans="1:10" ht="6" customHeight="1"/>
    <row r="8" spans="1:10" ht="40.5" customHeight="1">
      <c r="A8" s="113" t="s">
        <v>4</v>
      </c>
      <c r="B8" s="113"/>
      <c r="C8" s="113"/>
      <c r="D8" s="113"/>
      <c r="E8" s="113"/>
      <c r="F8" s="113"/>
      <c r="G8" s="113"/>
      <c r="H8" s="113"/>
      <c r="I8" s="113"/>
      <c r="J8" s="113"/>
    </row>
    <row r="9" spans="1:10">
      <c r="A9" s="6" t="s">
        <v>5</v>
      </c>
    </row>
    <row r="10" spans="1:10">
      <c r="A10" s="6" t="s">
        <v>6</v>
      </c>
    </row>
    <row r="11" spans="1:10">
      <c r="A11" s="6" t="s">
        <v>7</v>
      </c>
    </row>
    <row r="12" spans="1:10">
      <c r="A12" s="6" t="s">
        <v>8</v>
      </c>
    </row>
    <row r="13" spans="1:10">
      <c r="A13" s="6" t="s">
        <v>9</v>
      </c>
    </row>
    <row r="14" spans="1:10">
      <c r="A14" s="6" t="s">
        <v>10</v>
      </c>
    </row>
    <row r="15" spans="1:10">
      <c r="A15" s="6" t="s">
        <v>11</v>
      </c>
    </row>
    <row r="16" spans="1:10">
      <c r="A16" s="6" t="s">
        <v>12</v>
      </c>
    </row>
    <row r="17" spans="1:10">
      <c r="A17" s="6" t="s">
        <v>13</v>
      </c>
    </row>
    <row r="18" spans="1:10">
      <c r="A18" s="6" t="s">
        <v>14</v>
      </c>
    </row>
    <row r="19" spans="1:10">
      <c r="A19" s="6" t="s">
        <v>15</v>
      </c>
    </row>
    <row r="20" spans="1:10">
      <c r="A20" s="6" t="s">
        <v>16</v>
      </c>
    </row>
    <row r="21" spans="1:10">
      <c r="A21" s="6" t="s">
        <v>17</v>
      </c>
    </row>
    <row r="22" spans="1:10">
      <c r="A22" s="6" t="s">
        <v>18</v>
      </c>
    </row>
    <row r="23" spans="1:10">
      <c r="A23" s="6" t="s">
        <v>19</v>
      </c>
    </row>
    <row r="24" spans="1:10" ht="90.75" customHeight="1">
      <c r="A24" s="113" t="s">
        <v>20</v>
      </c>
      <c r="B24" s="114"/>
      <c r="C24" s="114"/>
      <c r="D24" s="114"/>
      <c r="E24" s="114"/>
      <c r="F24" s="114"/>
      <c r="G24" s="114"/>
      <c r="H24" s="114"/>
      <c r="I24" s="114"/>
      <c r="J24" s="114"/>
    </row>
    <row r="25" spans="1:10" ht="6" customHeight="1"/>
    <row r="26" spans="1:10" ht="102.75" customHeight="1">
      <c r="A26" s="113" t="s">
        <v>21</v>
      </c>
      <c r="B26" s="114"/>
      <c r="C26" s="114"/>
      <c r="D26" s="114"/>
      <c r="E26" s="114"/>
      <c r="F26" s="114"/>
      <c r="G26" s="114"/>
      <c r="H26" s="114"/>
      <c r="I26" s="114"/>
      <c r="J26" s="114"/>
    </row>
    <row r="27" spans="1:10" ht="5.25" customHeight="1"/>
    <row r="28" spans="1:10" ht="116.5" customHeight="1">
      <c r="A28" s="113" t="s">
        <v>22</v>
      </c>
      <c r="B28" s="113"/>
      <c r="C28" s="113"/>
      <c r="D28" s="113"/>
      <c r="E28" s="113"/>
      <c r="F28" s="113"/>
      <c r="G28" s="113"/>
      <c r="H28" s="113"/>
      <c r="I28" s="113"/>
      <c r="J28" s="113"/>
    </row>
    <row r="31" spans="1:10">
      <c r="J31" s="6" t="s">
        <v>23</v>
      </c>
    </row>
  </sheetData>
  <sheetProtection algorithmName="SHA-512" hashValue="62JrTG2UN8skjbGQraPL2pyGd3kLhj3g4Gm167M5Phc07jhgaryY03xWBD99zgNBpzTvKOeUJXPXntyRqPIKyg==" saltValue="kOYyB82SKy2ru9blW0NjKQ==" spinCount="100000" sheet="1" objects="1" scenarios="1" selectLockedCells="1"/>
  <mergeCells count="7">
    <mergeCell ref="A26:J26"/>
    <mergeCell ref="A28:J28"/>
    <mergeCell ref="B2:I2"/>
    <mergeCell ref="A4:J4"/>
    <mergeCell ref="A6:J6"/>
    <mergeCell ref="A8:J8"/>
    <mergeCell ref="A24:J24"/>
  </mergeCells>
  <phoneticPr fontId="3"/>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opLeftCell="B1" zoomScaleNormal="100" workbookViewId="0">
      <selection activeCell="H38" sqref="H38"/>
    </sheetView>
  </sheetViews>
  <sheetFormatPr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8203125" style="49" customWidth="1"/>
    <col min="12" max="12" width="11.5" style="49" customWidth="1"/>
    <col min="13" max="13" width="10.5820312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3" thickBot="1">
      <c r="B2" s="50" t="s">
        <v>24</v>
      </c>
    </row>
    <row r="3" spans="2:15" s="51" customFormat="1" ht="16.5" customHeight="1" thickBot="1">
      <c r="J3" s="52"/>
      <c r="K3" s="53" t="s">
        <v>25</v>
      </c>
      <c r="L3" s="217"/>
      <c r="M3" s="218"/>
    </row>
    <row r="4" spans="2:15" ht="21" customHeight="1">
      <c r="B4" s="222" t="s">
        <v>26</v>
      </c>
      <c r="C4" s="223"/>
      <c r="D4" s="223"/>
      <c r="E4" s="223"/>
      <c r="F4" s="223"/>
      <c r="G4" s="223"/>
      <c r="H4" s="223"/>
      <c r="I4" s="223"/>
      <c r="J4" s="223"/>
      <c r="K4" s="223"/>
      <c r="L4" s="223"/>
      <c r="M4" s="224"/>
      <c r="N4" s="51"/>
      <c r="O4" s="51"/>
    </row>
    <row r="5" spans="2:15" ht="21" customHeight="1" thickBot="1">
      <c r="B5" s="225"/>
      <c r="C5" s="226"/>
      <c r="D5" s="226"/>
      <c r="E5" s="226"/>
      <c r="F5" s="226"/>
      <c r="G5" s="226"/>
      <c r="H5" s="226"/>
      <c r="I5" s="226"/>
      <c r="J5" s="226"/>
      <c r="K5" s="226"/>
      <c r="L5" s="226"/>
      <c r="M5" s="227"/>
      <c r="N5" s="51"/>
      <c r="O5" s="51"/>
    </row>
    <row r="6" spans="2:15" ht="28" customHeight="1" thickBot="1">
      <c r="B6" s="38" t="b">
        <v>0</v>
      </c>
      <c r="C6" s="219" t="s">
        <v>27</v>
      </c>
      <c r="D6" s="220"/>
      <c r="E6" s="220"/>
      <c r="F6" s="220"/>
      <c r="G6" s="220"/>
      <c r="H6" s="220"/>
      <c r="I6" s="220"/>
      <c r="J6" s="220"/>
      <c r="K6" s="220"/>
      <c r="L6" s="220"/>
      <c r="M6" s="221"/>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8.5" thickBot="1">
      <c r="B10" s="57" t="s">
        <v>28</v>
      </c>
      <c r="C10" s="51"/>
      <c r="D10" s="51"/>
      <c r="E10" s="51"/>
      <c r="F10" s="51"/>
      <c r="G10" s="51"/>
      <c r="H10" s="51"/>
      <c r="I10" s="51"/>
      <c r="J10" s="51"/>
      <c r="K10" s="51"/>
      <c r="L10" s="51"/>
      <c r="M10" s="51"/>
    </row>
    <row r="11" spans="2:15" ht="20.25" customHeight="1">
      <c r="B11" s="228" t="s">
        <v>29</v>
      </c>
      <c r="C11" s="229"/>
      <c r="D11" s="230"/>
      <c r="E11" s="230"/>
      <c r="F11" s="230"/>
      <c r="G11" s="230"/>
      <c r="H11" s="58" t="s">
        <v>30</v>
      </c>
      <c r="I11" s="231"/>
      <c r="J11" s="231"/>
      <c r="K11" s="231"/>
      <c r="L11" s="231"/>
      <c r="M11" s="232"/>
    </row>
    <row r="12" spans="2:15" ht="20.25" customHeight="1">
      <c r="B12" s="176" t="s">
        <v>31</v>
      </c>
      <c r="C12" s="177"/>
      <c r="D12" s="182"/>
      <c r="E12" s="182"/>
      <c r="F12" s="182"/>
      <c r="G12" s="182"/>
      <c r="H12" s="182"/>
      <c r="I12" s="182"/>
      <c r="J12" s="182"/>
      <c r="K12" s="182"/>
      <c r="L12" s="182"/>
      <c r="M12" s="183"/>
    </row>
    <row r="13" spans="2:15" ht="20.25" customHeight="1">
      <c r="B13" s="176" t="s">
        <v>32</v>
      </c>
      <c r="C13" s="177"/>
      <c r="D13" s="178"/>
      <c r="E13" s="178"/>
      <c r="F13" s="178"/>
      <c r="G13" s="178"/>
      <c r="H13" s="59" t="s">
        <v>33</v>
      </c>
      <c r="I13" s="184"/>
      <c r="J13" s="184"/>
      <c r="K13" s="184"/>
      <c r="L13" s="184"/>
      <c r="M13" s="185"/>
    </row>
    <row r="14" spans="2:15" ht="20.25" customHeight="1" thickBot="1">
      <c r="B14" s="179" t="s">
        <v>34</v>
      </c>
      <c r="C14" s="180"/>
      <c r="D14" s="60" t="s">
        <v>35</v>
      </c>
      <c r="E14" s="181"/>
      <c r="F14" s="181"/>
      <c r="G14" s="181"/>
      <c r="H14" s="61" t="s">
        <v>36</v>
      </c>
      <c r="I14" s="186"/>
      <c r="J14" s="186"/>
      <c r="K14" s="186"/>
      <c r="L14" s="186"/>
      <c r="M14" s="187"/>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8.5" thickBot="1">
      <c r="B17" s="57" t="s">
        <v>37</v>
      </c>
      <c r="C17" s="51"/>
      <c r="D17" s="51"/>
      <c r="E17" s="51"/>
      <c r="F17" s="51"/>
      <c r="G17" s="51"/>
      <c r="H17" s="65"/>
      <c r="I17" s="52"/>
      <c r="J17" s="193"/>
      <c r="K17" s="193"/>
      <c r="L17" s="193"/>
      <c r="M17" s="193"/>
    </row>
    <row r="18" spans="1:14">
      <c r="A18" s="66"/>
      <c r="B18" s="190" t="s">
        <v>38</v>
      </c>
      <c r="C18" s="191"/>
      <c r="D18" s="191"/>
      <c r="E18" s="191"/>
      <c r="F18" s="191"/>
      <c r="G18" s="191"/>
      <c r="H18" s="191"/>
      <c r="I18" s="191"/>
      <c r="J18" s="191"/>
      <c r="K18" s="191"/>
      <c r="L18" s="191"/>
      <c r="M18" s="192"/>
      <c r="N18" s="67"/>
    </row>
    <row r="19" spans="1:14" ht="22" customHeight="1">
      <c r="A19" s="66"/>
      <c r="B19" s="176" t="s">
        <v>39</v>
      </c>
      <c r="C19" s="177"/>
      <c r="D19" s="188"/>
      <c r="E19" s="188"/>
      <c r="F19" s="188"/>
      <c r="G19" s="188"/>
      <c r="H19" s="68" t="s">
        <v>40</v>
      </c>
      <c r="I19" s="188"/>
      <c r="J19" s="188"/>
      <c r="K19" s="188"/>
      <c r="L19" s="188"/>
      <c r="M19" s="189"/>
      <c r="N19" s="67"/>
    </row>
    <row r="20" spans="1:14" ht="31" customHeight="1">
      <c r="A20" s="66"/>
      <c r="B20" s="197" t="s">
        <v>41</v>
      </c>
      <c r="C20" s="177"/>
      <c r="D20" s="188"/>
      <c r="E20" s="188"/>
      <c r="F20" s="188"/>
      <c r="G20" s="188"/>
      <c r="H20" s="59" t="s">
        <v>42</v>
      </c>
      <c r="I20" s="188" t="s">
        <v>43</v>
      </c>
      <c r="J20" s="188"/>
      <c r="K20" s="188"/>
      <c r="L20" s="188"/>
      <c r="M20" s="189"/>
      <c r="N20" s="67"/>
    </row>
    <row r="21" spans="1:14" ht="20.25" customHeight="1">
      <c r="A21" s="66"/>
      <c r="B21" s="176" t="s">
        <v>44</v>
      </c>
      <c r="C21" s="177"/>
      <c r="D21" s="178"/>
      <c r="E21" s="178"/>
      <c r="F21" s="178"/>
      <c r="G21" s="178"/>
      <c r="H21" s="178"/>
      <c r="I21" s="178"/>
      <c r="J21" s="178"/>
      <c r="K21" s="178"/>
      <c r="L21" s="178"/>
      <c r="M21" s="233"/>
      <c r="N21" s="69"/>
    </row>
    <row r="22" spans="1:14" ht="97.5" customHeight="1">
      <c r="A22" s="66"/>
      <c r="B22" s="234" t="s">
        <v>45</v>
      </c>
      <c r="C22" s="235"/>
      <c r="D22" s="236"/>
      <c r="E22" s="237"/>
      <c r="F22" s="237"/>
      <c r="G22" s="237"/>
      <c r="H22" s="237"/>
      <c r="I22" s="237"/>
      <c r="J22" s="237"/>
      <c r="K22" s="237"/>
      <c r="L22" s="237"/>
      <c r="M22" s="238"/>
      <c r="N22" s="69"/>
    </row>
    <row r="23" spans="1:14" ht="20.25" customHeight="1">
      <c r="A23" s="66"/>
      <c r="B23" s="208" t="s">
        <v>46</v>
      </c>
      <c r="C23" s="209"/>
      <c r="D23" s="211"/>
      <c r="E23" s="212"/>
      <c r="F23" s="212"/>
      <c r="G23" s="213"/>
      <c r="H23" s="214" t="s">
        <v>47</v>
      </c>
      <c r="I23" s="215"/>
      <c r="J23" s="211"/>
      <c r="K23" s="212"/>
      <c r="L23" s="212"/>
      <c r="M23" s="216"/>
      <c r="N23" s="69"/>
    </row>
    <row r="24" spans="1:14" ht="20.25" customHeight="1">
      <c r="A24" s="66"/>
      <c r="B24" s="210" t="s">
        <v>48</v>
      </c>
      <c r="C24" s="177"/>
      <c r="D24" s="211"/>
      <c r="E24" s="212"/>
      <c r="F24" s="212"/>
      <c r="G24" s="213"/>
      <c r="H24" s="214" t="s">
        <v>49</v>
      </c>
      <c r="I24" s="215"/>
      <c r="J24" s="211"/>
      <c r="K24" s="212"/>
      <c r="L24" s="212"/>
      <c r="M24" s="216"/>
      <c r="N24" s="69"/>
    </row>
    <row r="25" spans="1:14" ht="38.25" customHeight="1" thickBot="1">
      <c r="A25" s="66"/>
      <c r="B25" s="206" t="s">
        <v>50</v>
      </c>
      <c r="C25" s="207"/>
      <c r="D25" s="39"/>
      <c r="E25" s="246" t="s">
        <v>51</v>
      </c>
      <c r="F25" s="247"/>
      <c r="G25" s="239"/>
      <c r="H25" s="240"/>
      <c r="I25" s="240"/>
      <c r="J25" s="240"/>
      <c r="K25" s="240"/>
      <c r="L25" s="240"/>
      <c r="M25" s="241"/>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52</v>
      </c>
      <c r="C27" s="62"/>
      <c r="D27" s="72"/>
      <c r="E27" s="63"/>
      <c r="F27" s="73"/>
      <c r="G27" s="73"/>
      <c r="H27" s="73"/>
      <c r="I27" s="73"/>
      <c r="J27" s="73"/>
      <c r="K27" s="73"/>
      <c r="L27" s="73"/>
      <c r="M27" s="73"/>
      <c r="N27" s="69"/>
    </row>
    <row r="28" spans="1:14" ht="30" customHeight="1" thickBot="1">
      <c r="A28" s="66"/>
      <c r="B28" s="141" t="s">
        <v>53</v>
      </c>
      <c r="C28" s="142"/>
      <c r="D28" s="242"/>
      <c r="E28" s="242"/>
      <c r="F28" s="242"/>
      <c r="G28" s="242"/>
      <c r="H28" s="142" t="s">
        <v>54</v>
      </c>
      <c r="I28" s="142"/>
      <c r="J28" s="242"/>
      <c r="K28" s="242"/>
      <c r="L28" s="242"/>
      <c r="M28" s="243"/>
      <c r="N28" s="69"/>
    </row>
    <row r="29" spans="1:14" ht="14.25" customHeight="1">
      <c r="B29" s="74"/>
      <c r="C29" s="51"/>
      <c r="D29" s="62"/>
      <c r="E29" s="51"/>
      <c r="F29" s="51"/>
      <c r="G29" s="51"/>
      <c r="H29" s="51"/>
      <c r="I29" s="51"/>
      <c r="J29" s="51"/>
      <c r="K29" s="51"/>
      <c r="L29" s="51"/>
      <c r="M29" s="51"/>
    </row>
    <row r="30" spans="1:14" ht="18.5" thickBot="1">
      <c r="B30" s="57" t="s">
        <v>55</v>
      </c>
    </row>
    <row r="31" spans="1:14" ht="34" customHeight="1" thickBot="1">
      <c r="B31" s="204" t="s">
        <v>56</v>
      </c>
      <c r="C31" s="205"/>
      <c r="D31" s="199"/>
      <c r="E31" s="200"/>
      <c r="F31" s="141" t="s">
        <v>57</v>
      </c>
      <c r="G31" s="198"/>
      <c r="H31" s="199"/>
      <c r="I31" s="200"/>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58</v>
      </c>
      <c r="C36" s="78" t="s">
        <v>59</v>
      </c>
      <c r="D36" s="201" t="s">
        <v>60</v>
      </c>
      <c r="E36" s="202"/>
      <c r="F36" s="202"/>
      <c r="G36" s="203"/>
      <c r="H36" s="78" t="s">
        <v>61</v>
      </c>
      <c r="I36" s="78" t="s">
        <v>62</v>
      </c>
      <c r="J36" s="78" t="s">
        <v>63</v>
      </c>
      <c r="K36" s="79" t="s">
        <v>64</v>
      </c>
      <c r="L36" s="244" t="s">
        <v>65</v>
      </c>
      <c r="M36" s="245"/>
    </row>
    <row r="37" spans="2:13" ht="40" customHeight="1">
      <c r="B37" s="81">
        <v>1</v>
      </c>
      <c r="C37" s="40"/>
      <c r="D37" s="152" t="str">
        <f>IFERROR(VLOOKUP(C37,品番リスト!$A:$B,2,0),"")</f>
        <v/>
      </c>
      <c r="E37" s="153"/>
      <c r="F37" s="153"/>
      <c r="G37" s="154"/>
      <c r="H37" s="41"/>
      <c r="I37" s="42"/>
      <c r="J37" s="84">
        <f t="shared" ref="J37:J44" si="0">H37*I37</f>
        <v>0</v>
      </c>
      <c r="K37" s="85" t="str">
        <f>IF(C37="","",VLOOKUP(C37,手数料率[#All],2,0))</f>
        <v/>
      </c>
      <c r="L37" s="160" t="str">
        <f>IF(C37="","",VLOOKUP(C37,品番リスト!$A$2:$E$30,5,0))</f>
        <v/>
      </c>
      <c r="M37" s="161"/>
    </row>
    <row r="38" spans="2:13" ht="40" customHeight="1">
      <c r="B38" s="81">
        <v>2</v>
      </c>
      <c r="C38" s="40"/>
      <c r="D38" s="152" t="str">
        <f>IFERROR(VLOOKUP(C38,品番リスト!$A:$B,2,0),"")</f>
        <v/>
      </c>
      <c r="E38" s="153"/>
      <c r="F38" s="153"/>
      <c r="G38" s="154"/>
      <c r="H38" s="41"/>
      <c r="I38" s="42"/>
      <c r="J38" s="84">
        <f t="shared" si="0"/>
        <v>0</v>
      </c>
      <c r="K38" s="85" t="str">
        <f>IF(C38="","",VLOOKUP(C38,手数料率[#All],2,0))</f>
        <v/>
      </c>
      <c r="L38" s="160" t="str">
        <f>IF(C38="","",VLOOKUP(C38,品番リスト!$A$2:$E$30,5,0))</f>
        <v/>
      </c>
      <c r="M38" s="161"/>
    </row>
    <row r="39" spans="2:13" ht="40" customHeight="1">
      <c r="B39" s="81">
        <v>3</v>
      </c>
      <c r="C39" s="40"/>
      <c r="D39" s="152" t="str">
        <f>IFERROR(VLOOKUP(C39,品番リスト!$A:$B,2,0),"")</f>
        <v/>
      </c>
      <c r="E39" s="153"/>
      <c r="F39" s="153"/>
      <c r="G39" s="154"/>
      <c r="H39" s="41"/>
      <c r="I39" s="42"/>
      <c r="J39" s="84">
        <f t="shared" si="0"/>
        <v>0</v>
      </c>
      <c r="K39" s="85" t="str">
        <f>IF(C39="","",VLOOKUP(C39,手数料率[#All],2,0))</f>
        <v/>
      </c>
      <c r="L39" s="160" t="str">
        <f>IF(C39="","",VLOOKUP(C39,品番リスト!$A$2:$E$30,5,0))</f>
        <v/>
      </c>
      <c r="M39" s="161"/>
    </row>
    <row r="40" spans="2:13" ht="40" customHeight="1">
      <c r="B40" s="81">
        <v>4</v>
      </c>
      <c r="C40" s="40"/>
      <c r="D40" s="152" t="str">
        <f>IFERROR(VLOOKUP(C40,品番リスト!$A:$B,2,0),"")</f>
        <v/>
      </c>
      <c r="E40" s="153"/>
      <c r="F40" s="153"/>
      <c r="G40" s="154"/>
      <c r="H40" s="41"/>
      <c r="I40" s="42"/>
      <c r="J40" s="84">
        <f t="shared" si="0"/>
        <v>0</v>
      </c>
      <c r="K40" s="85" t="str">
        <f>IF(C40="","",VLOOKUP(C40,手数料率[#All],2,0))</f>
        <v/>
      </c>
      <c r="L40" s="160" t="str">
        <f>IF(C40="","",VLOOKUP(C40,品番リスト!$A$2:$E$30,5,0))</f>
        <v/>
      </c>
      <c r="M40" s="161"/>
    </row>
    <row r="41" spans="2:13" ht="40" customHeight="1">
      <c r="B41" s="81">
        <v>5</v>
      </c>
      <c r="C41" s="40"/>
      <c r="D41" s="152" t="str">
        <f>IFERROR(VLOOKUP(C41,品番リスト!$A:$B,2,0),"")</f>
        <v/>
      </c>
      <c r="E41" s="153"/>
      <c r="F41" s="153"/>
      <c r="G41" s="154"/>
      <c r="H41" s="41"/>
      <c r="I41" s="42"/>
      <c r="J41" s="84">
        <f t="shared" si="0"/>
        <v>0</v>
      </c>
      <c r="K41" s="85" t="str">
        <f>IF(C41="","",VLOOKUP(C41,手数料率[#All],2,0))</f>
        <v/>
      </c>
      <c r="L41" s="160" t="str">
        <f>IF(C41="","",VLOOKUP(C41,品番リスト!$A$2:$E$30,5,0))</f>
        <v/>
      </c>
      <c r="M41" s="161"/>
    </row>
    <row r="42" spans="2:13" ht="40" customHeight="1">
      <c r="B42" s="81">
        <v>6</v>
      </c>
      <c r="C42" s="40"/>
      <c r="D42" s="152" t="str">
        <f>IFERROR(VLOOKUP(C42,品番リスト!$A:$B,2,0),"")</f>
        <v/>
      </c>
      <c r="E42" s="153"/>
      <c r="F42" s="153"/>
      <c r="G42" s="154"/>
      <c r="H42" s="41"/>
      <c r="I42" s="42"/>
      <c r="J42" s="84">
        <f t="shared" si="0"/>
        <v>0</v>
      </c>
      <c r="K42" s="85" t="str">
        <f>IF(C42="","",VLOOKUP(C42,手数料率[#All],2,0))</f>
        <v/>
      </c>
      <c r="L42" s="160" t="str">
        <f>IF(C42="","",VLOOKUP(C42,品番リスト!$A$2:$E$30,5,0))</f>
        <v/>
      </c>
      <c r="M42" s="161"/>
    </row>
    <row r="43" spans="2:13" ht="40" customHeight="1">
      <c r="B43" s="81">
        <v>7</v>
      </c>
      <c r="C43" s="40"/>
      <c r="D43" s="152" t="str">
        <f>IFERROR(VLOOKUP(C43,品番リスト!$A:$B,2,0),"")</f>
        <v/>
      </c>
      <c r="E43" s="153"/>
      <c r="F43" s="153"/>
      <c r="G43" s="154"/>
      <c r="H43" s="41"/>
      <c r="I43" s="42"/>
      <c r="J43" s="84">
        <f t="shared" si="0"/>
        <v>0</v>
      </c>
      <c r="K43" s="85" t="str">
        <f>IF(C43="","",VLOOKUP(C43,手数料率[#All],2,0))</f>
        <v/>
      </c>
      <c r="L43" s="160" t="str">
        <f>IF(C43="","",VLOOKUP(C43,品番リスト!$A$2:$E$30,5,0))</f>
        <v/>
      </c>
      <c r="M43" s="161"/>
    </row>
    <row r="44" spans="2:13" ht="40" customHeight="1">
      <c r="B44" s="81">
        <v>8</v>
      </c>
      <c r="C44" s="40"/>
      <c r="D44" s="152" t="str">
        <f>IFERROR(VLOOKUP(C44,品番リスト!$A:$B,2,0),"")</f>
        <v/>
      </c>
      <c r="E44" s="153"/>
      <c r="F44" s="153"/>
      <c r="G44" s="154"/>
      <c r="H44" s="41"/>
      <c r="I44" s="42"/>
      <c r="J44" s="84">
        <f t="shared" si="0"/>
        <v>0</v>
      </c>
      <c r="K44" s="85" t="str">
        <f>IF(C44="","",VLOOKUP(C44,手数料率[#All],2,0))</f>
        <v/>
      </c>
      <c r="L44" s="160" t="str">
        <f>IF(C44="","",VLOOKUP(C44,品番リスト!$A$2:$E$30,5,0))</f>
        <v/>
      </c>
      <c r="M44" s="161"/>
    </row>
    <row r="45" spans="2:13" ht="40" customHeight="1" thickBot="1">
      <c r="B45" s="87">
        <v>9</v>
      </c>
      <c r="C45" s="43"/>
      <c r="D45" s="168"/>
      <c r="E45" s="169"/>
      <c r="F45" s="169"/>
      <c r="G45" s="170"/>
      <c r="H45" s="43"/>
      <c r="I45" s="44"/>
      <c r="J45" s="44">
        <f>H45*I45</f>
        <v>0</v>
      </c>
      <c r="K45" s="112"/>
      <c r="L45" s="171" t="str">
        <f>IF(C45="","",VLOOKUP(C45,品番リスト!$A$2:$E$30,5,0))</f>
        <v/>
      </c>
      <c r="M45" s="172"/>
    </row>
    <row r="46" spans="2:13" ht="40" customHeight="1">
      <c r="B46" s="173" t="s">
        <v>67</v>
      </c>
      <c r="C46" s="91"/>
      <c r="D46" s="146" t="s">
        <v>68</v>
      </c>
      <c r="E46" s="147"/>
      <c r="F46" s="147"/>
      <c r="G46" s="148"/>
      <c r="H46" s="91">
        <f>SUMIF(K37:K45,"5%",J37:J45)*0.05</f>
        <v>0</v>
      </c>
      <c r="I46" s="92">
        <f>IF(H46="","",1)</f>
        <v>1</v>
      </c>
      <c r="J46" s="93">
        <f>ROUND(H46*I46,0)</f>
        <v>0</v>
      </c>
      <c r="L46" s="94"/>
      <c r="M46" s="94"/>
    </row>
    <row r="47" spans="2:13" ht="40" customHeight="1">
      <c r="B47" s="174"/>
      <c r="C47" s="95"/>
      <c r="D47" s="149" t="s">
        <v>69</v>
      </c>
      <c r="E47" s="150"/>
      <c r="F47" s="150"/>
      <c r="G47" s="151"/>
      <c r="H47" s="95">
        <f>SUMIF(K37:K45,"6%",J37:J45)*0.06</f>
        <v>0</v>
      </c>
      <c r="I47" s="96">
        <f>IF(H46="","",1)</f>
        <v>1</v>
      </c>
      <c r="J47" s="97">
        <f>ROUND(H47*I47,0)</f>
        <v>0</v>
      </c>
      <c r="L47" s="94"/>
      <c r="M47" s="94"/>
    </row>
    <row r="48" spans="2:13" ht="40" customHeight="1">
      <c r="B48" s="174"/>
      <c r="C48" s="95"/>
      <c r="D48" s="149" t="s">
        <v>70</v>
      </c>
      <c r="E48" s="150"/>
      <c r="F48" s="150"/>
      <c r="G48" s="151"/>
      <c r="H48" s="95">
        <f>SUMIF(K37:K45,"15%",J37:J45)*0.15</f>
        <v>0</v>
      </c>
      <c r="I48" s="96">
        <f>IF(H46="","",1)</f>
        <v>1</v>
      </c>
      <c r="J48" s="97">
        <f>ROUND(H48*I48,0)</f>
        <v>0</v>
      </c>
      <c r="L48" s="94"/>
      <c r="M48" s="94"/>
    </row>
    <row r="49" spans="2:13" ht="40" customHeight="1" thickBot="1">
      <c r="B49" s="175"/>
      <c r="C49" s="88"/>
      <c r="D49" s="143" t="s">
        <v>71</v>
      </c>
      <c r="E49" s="144"/>
      <c r="F49" s="144"/>
      <c r="G49" s="145"/>
      <c r="H49" s="88">
        <f>SUMIF(K37:K45,"50%",J37:J45)*0.5</f>
        <v>0</v>
      </c>
      <c r="I49" s="89">
        <f>IF(H46="","",1)</f>
        <v>1</v>
      </c>
      <c r="J49" s="98">
        <f>ROUND(H49*I49,0)</f>
        <v>0</v>
      </c>
      <c r="L49" s="94"/>
      <c r="M49" s="94"/>
    </row>
    <row r="50" spans="2:13" ht="24.65" customHeight="1" thickBot="1">
      <c r="B50" s="162" t="s">
        <v>72</v>
      </c>
      <c r="C50" s="163"/>
      <c r="D50" s="163"/>
      <c r="E50" s="163"/>
      <c r="F50" s="163"/>
      <c r="G50" s="163"/>
      <c r="H50" s="163"/>
      <c r="I50" s="164">
        <f>SUM(J37:J45)</f>
        <v>0</v>
      </c>
      <c r="J50" s="165"/>
      <c r="L50" s="94"/>
      <c r="M50" s="94"/>
    </row>
    <row r="51" spans="2:13" ht="24.65" customHeight="1" thickBot="1">
      <c r="B51" s="118" t="s">
        <v>73</v>
      </c>
      <c r="C51" s="119"/>
      <c r="D51" s="119"/>
      <c r="E51" s="119"/>
      <c r="F51" s="119"/>
      <c r="G51" s="119"/>
      <c r="H51" s="119"/>
      <c r="I51" s="166">
        <f>SUM(J46:J49)</f>
        <v>0</v>
      </c>
      <c r="J51" s="167"/>
      <c r="L51" s="99"/>
      <c r="M51" s="99"/>
    </row>
    <row r="52" spans="2:13" ht="24.65" customHeight="1" thickBot="1">
      <c r="B52" s="194" t="s">
        <v>74</v>
      </c>
      <c r="C52" s="195"/>
      <c r="D52" s="196" t="s">
        <v>75</v>
      </c>
      <c r="E52" s="196"/>
      <c r="F52" s="196"/>
      <c r="G52" s="196"/>
      <c r="H52" s="100">
        <v>30000</v>
      </c>
      <c r="I52" s="100" t="str">
        <f>IF(I50&lt;100000,"1","")</f>
        <v>1</v>
      </c>
      <c r="J52" s="101" t="str">
        <f>IFERROR(IF(I50=0,"",H52*I52),"")</f>
        <v/>
      </c>
    </row>
    <row r="53" spans="2:13" ht="24.65" customHeight="1">
      <c r="B53" s="122" t="s">
        <v>76</v>
      </c>
      <c r="C53" s="123"/>
      <c r="D53" s="130" t="s">
        <v>77</v>
      </c>
      <c r="E53" s="130"/>
      <c r="F53" s="130"/>
      <c r="G53" s="130"/>
      <c r="H53" s="102">
        <v>30000</v>
      </c>
      <c r="I53" s="45"/>
      <c r="J53" s="103">
        <f>H53*I53</f>
        <v>0</v>
      </c>
    </row>
    <row r="54" spans="2:13" ht="24.65" customHeight="1">
      <c r="B54" s="124"/>
      <c r="C54" s="125"/>
      <c r="D54" s="131" t="s">
        <v>78</v>
      </c>
      <c r="E54" s="131"/>
      <c r="F54" s="131"/>
      <c r="G54" s="131"/>
      <c r="H54" s="84">
        <v>10000</v>
      </c>
      <c r="I54" s="46"/>
      <c r="J54" s="105">
        <f t="shared" ref="J54:J59" si="1">H54*I54</f>
        <v>0</v>
      </c>
    </row>
    <row r="55" spans="2:13" ht="24.65" customHeight="1">
      <c r="B55" s="124"/>
      <c r="C55" s="125"/>
      <c r="D55" s="131" t="s">
        <v>79</v>
      </c>
      <c r="E55" s="131"/>
      <c r="F55" s="131"/>
      <c r="G55" s="131"/>
      <c r="H55" s="84">
        <v>50000</v>
      </c>
      <c r="I55" s="46"/>
      <c r="J55" s="105">
        <f t="shared" si="1"/>
        <v>0</v>
      </c>
    </row>
    <row r="56" spans="2:13" ht="24.65" customHeight="1" thickBot="1">
      <c r="B56" s="126"/>
      <c r="C56" s="127"/>
      <c r="D56" s="136" t="s">
        <v>80</v>
      </c>
      <c r="E56" s="136"/>
      <c r="F56" s="136"/>
      <c r="G56" s="136"/>
      <c r="H56" s="89"/>
      <c r="I56" s="47"/>
      <c r="J56" s="98">
        <f t="shared" si="1"/>
        <v>0</v>
      </c>
    </row>
    <row r="57" spans="2:13" ht="24.65" customHeight="1" thickBot="1">
      <c r="B57" s="128" t="s">
        <v>81</v>
      </c>
      <c r="C57" s="129"/>
      <c r="D57" s="137" t="s">
        <v>82</v>
      </c>
      <c r="E57" s="137"/>
      <c r="F57" s="137"/>
      <c r="G57" s="137"/>
      <c r="H57" s="106"/>
      <c r="I57" s="48"/>
      <c r="J57" s="107">
        <f t="shared" si="1"/>
        <v>0</v>
      </c>
    </row>
    <row r="58" spans="2:13" ht="24.65" customHeight="1">
      <c r="B58" s="132" t="s">
        <v>83</v>
      </c>
      <c r="C58" s="133"/>
      <c r="D58" s="130" t="s">
        <v>84</v>
      </c>
      <c r="E58" s="130"/>
      <c r="F58" s="130"/>
      <c r="G58" s="130"/>
      <c r="H58" s="102"/>
      <c r="I58" s="45"/>
      <c r="J58" s="103">
        <f t="shared" si="1"/>
        <v>0</v>
      </c>
    </row>
    <row r="59" spans="2:13" ht="24.65" customHeight="1" thickBot="1">
      <c r="B59" s="134"/>
      <c r="C59" s="135"/>
      <c r="D59" s="136" t="s">
        <v>85</v>
      </c>
      <c r="E59" s="136"/>
      <c r="F59" s="136"/>
      <c r="G59" s="136"/>
      <c r="H59" s="89"/>
      <c r="I59" s="47"/>
      <c r="J59" s="98">
        <f t="shared" si="1"/>
        <v>0</v>
      </c>
    </row>
    <row r="60" spans="2:13" ht="25.5" customHeight="1" thickBot="1">
      <c r="B60" s="118" t="s">
        <v>86</v>
      </c>
      <c r="C60" s="119"/>
      <c r="D60" s="119"/>
      <c r="E60" s="119"/>
      <c r="F60" s="119"/>
      <c r="G60" s="119"/>
      <c r="H60" s="120">
        <f>SUM(J51:J59)</f>
        <v>0</v>
      </c>
      <c r="I60" s="120"/>
      <c r="J60" s="121"/>
    </row>
    <row r="61" spans="2:13" ht="18.5" thickBot="1"/>
    <row r="62" spans="2:13">
      <c r="B62" s="158"/>
      <c r="C62" s="159"/>
      <c r="D62" s="155" t="s">
        <v>87</v>
      </c>
      <c r="E62" s="155"/>
      <c r="F62" s="155"/>
      <c r="G62" s="155"/>
      <c r="H62" s="80" t="s">
        <v>88</v>
      </c>
    </row>
    <row r="63" spans="2:13" ht="25.5" customHeight="1">
      <c r="B63" s="116" t="s">
        <v>89</v>
      </c>
      <c r="C63" s="117"/>
      <c r="D63" s="140">
        <f>I50</f>
        <v>0</v>
      </c>
      <c r="E63" s="140"/>
      <c r="F63" s="140"/>
      <c r="G63" s="140"/>
      <c r="H63" s="108" t="s">
        <v>90</v>
      </c>
      <c r="L63" s="109"/>
      <c r="M63" s="109"/>
    </row>
    <row r="64" spans="2:13" ht="25.5" customHeight="1">
      <c r="B64" s="116" t="s">
        <v>91</v>
      </c>
      <c r="C64" s="117"/>
      <c r="D64" s="140">
        <f>I51+H60</f>
        <v>0</v>
      </c>
      <c r="E64" s="140"/>
      <c r="F64" s="140"/>
      <c r="G64" s="140"/>
      <c r="H64" s="110">
        <f>ROUNDDOWN(D64*0.1,0)</f>
        <v>0</v>
      </c>
      <c r="L64" s="109"/>
      <c r="M64" s="109"/>
    </row>
    <row r="65" spans="2:8" ht="25.5" customHeight="1" thickBot="1">
      <c r="B65" s="138" t="s">
        <v>92</v>
      </c>
      <c r="C65" s="139"/>
      <c r="D65" s="156">
        <f>D63+D64+H64</f>
        <v>0</v>
      </c>
      <c r="E65" s="156"/>
      <c r="F65" s="156"/>
      <c r="G65" s="156"/>
      <c r="H65" s="157"/>
    </row>
    <row r="69" spans="2:8" ht="19.5" customHeight="1">
      <c r="B69" s="111" t="s">
        <v>93</v>
      </c>
    </row>
    <row r="70" spans="2:8" ht="19.5" customHeight="1">
      <c r="B70" s="49" t="s">
        <v>94</v>
      </c>
    </row>
    <row r="71" spans="2:8" ht="19.5" customHeight="1">
      <c r="B71" s="49" t="s">
        <v>95</v>
      </c>
    </row>
    <row r="72" spans="2:8" ht="19.5" customHeight="1">
      <c r="B72" s="49" t="s">
        <v>96</v>
      </c>
    </row>
    <row r="73" spans="2:8" ht="19.5" customHeight="1">
      <c r="B73" s="49" t="s">
        <v>97</v>
      </c>
    </row>
  </sheetData>
  <sheetProtection algorithmName="SHA-512" hashValue="bEr1597ED7tIzsD9IkE0sgY/qopsbhK5vQix+RkMPFAw9Sbcv3VMatN/VYN93qwdlrmmCyw4I8VyNUuVor+/Mg==" saltValue="OW3xRYiSuBy2VqhQyWxQ1g==" spinCount="100000" sheet="1" objects="1" scenarios="1" selectLockedCells="1"/>
  <mergeCells count="97">
    <mergeCell ref="G25:M25"/>
    <mergeCell ref="D28:G28"/>
    <mergeCell ref="H28:I28"/>
    <mergeCell ref="L37:M37"/>
    <mergeCell ref="L38:M38"/>
    <mergeCell ref="J28:M28"/>
    <mergeCell ref="L36:M36"/>
    <mergeCell ref="E25:F25"/>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0:H50"/>
    <mergeCell ref="B51:H51"/>
    <mergeCell ref="I50:J50"/>
    <mergeCell ref="I51:J51"/>
    <mergeCell ref="D45:G45"/>
    <mergeCell ref="D42:G42"/>
    <mergeCell ref="D43:G43"/>
    <mergeCell ref="D44:G44"/>
    <mergeCell ref="L39:M39"/>
    <mergeCell ref="L40:M40"/>
    <mergeCell ref="L41:M41"/>
    <mergeCell ref="L42:M42"/>
    <mergeCell ref="L43:M43"/>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B63:C63"/>
    <mergeCell ref="B60:G60"/>
    <mergeCell ref="H60:J60"/>
    <mergeCell ref="B53:C56"/>
    <mergeCell ref="B57:C57"/>
    <mergeCell ref="D53:G53"/>
    <mergeCell ref="D54:G54"/>
    <mergeCell ref="B58:C59"/>
    <mergeCell ref="D58:G58"/>
    <mergeCell ref="D59:G59"/>
    <mergeCell ref="D56:G56"/>
    <mergeCell ref="D57:G57"/>
  </mergeCells>
  <phoneticPr fontId="3"/>
  <conditionalFormatting sqref="B6">
    <cfRule type="expression" dxfId="24" priority="25">
      <formula>$B$6=FALSE</formula>
    </cfRule>
  </conditionalFormatting>
  <conditionalFormatting sqref="D19 I19">
    <cfRule type="containsBlanks" dxfId="23" priority="1">
      <formula>LEN(TRIM(D19))=0</formula>
    </cfRule>
  </conditionalFormatting>
  <conditionalFormatting sqref="D21:D25">
    <cfRule type="cellIs" dxfId="22" priority="15" operator="equal">
      <formula>""</formula>
    </cfRule>
  </conditionalFormatting>
  <conditionalFormatting sqref="D31">
    <cfRule type="cellIs" dxfId="21" priority="23" operator="equal">
      <formula>""</formula>
    </cfRule>
  </conditionalFormatting>
  <conditionalFormatting sqref="G25:M25 C37:C45">
    <cfRule type="cellIs" dxfId="20" priority="13" operator="equal">
      <formula>""</formula>
    </cfRule>
  </conditionalFormatting>
  <conditionalFormatting sqref="H60">
    <cfRule type="cellIs" dxfId="19" priority="4" operator="equal">
      <formula>""</formula>
    </cfRule>
  </conditionalFormatting>
  <conditionalFormatting sqref="H37:J49">
    <cfRule type="cellIs" dxfId="18" priority="2" operator="equal">
      <formula>""</formula>
    </cfRule>
  </conditionalFormatting>
  <conditionalFormatting sqref="I51">
    <cfRule type="cellIs" dxfId="17" priority="9" operator="equal">
      <formula>""</formula>
    </cfRule>
  </conditionalFormatting>
  <conditionalFormatting sqref="I53:I59">
    <cfRule type="expression" dxfId="16" priority="5">
      <formula>I53=""</formula>
    </cfRule>
  </conditionalFormatting>
  <conditionalFormatting sqref="I53:J59">
    <cfRule type="cellIs" dxfId="15" priority="6" operator="equal">
      <formula>""</formula>
    </cfRule>
  </conditionalFormatting>
  <conditionalFormatting sqref="J23:J24">
    <cfRule type="cellIs" dxfId="14" priority="14" operator="equal">
      <formula>""</formula>
    </cfRule>
  </conditionalFormatting>
  <conditionalFormatting sqref="L3:M3 I11 D11:D13 I13">
    <cfRule type="cellIs" dxfId="13"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品番リスト!$A$3:$A$50</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8203125" style="49" customWidth="1"/>
    <col min="12" max="12" width="11.5" style="49" customWidth="1"/>
    <col min="13" max="13" width="10.5820312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3" thickBot="1">
      <c r="B2" s="50" t="s">
        <v>24</v>
      </c>
    </row>
    <row r="3" spans="2:15" s="51" customFormat="1" ht="16.5" customHeight="1" thickBot="1">
      <c r="J3" s="52"/>
      <c r="K3" s="53" t="s">
        <v>25</v>
      </c>
      <c r="L3" s="256">
        <v>45901</v>
      </c>
      <c r="M3" s="257"/>
    </row>
    <row r="4" spans="2:15" ht="21" customHeight="1">
      <c r="B4" s="258" t="s">
        <v>26</v>
      </c>
      <c r="C4" s="259"/>
      <c r="D4" s="259"/>
      <c r="E4" s="259"/>
      <c r="F4" s="259"/>
      <c r="G4" s="259"/>
      <c r="H4" s="259"/>
      <c r="I4" s="259"/>
      <c r="J4" s="259"/>
      <c r="K4" s="259"/>
      <c r="L4" s="259"/>
      <c r="M4" s="260"/>
      <c r="N4" s="51"/>
      <c r="O4" s="51"/>
    </row>
    <row r="5" spans="2:15" ht="21" customHeight="1" thickBot="1">
      <c r="B5" s="261"/>
      <c r="C5" s="262"/>
      <c r="D5" s="262"/>
      <c r="E5" s="262"/>
      <c r="F5" s="262"/>
      <c r="G5" s="262"/>
      <c r="H5" s="262"/>
      <c r="I5" s="262"/>
      <c r="J5" s="262"/>
      <c r="K5" s="262"/>
      <c r="L5" s="262"/>
      <c r="M5" s="263"/>
      <c r="N5" s="51"/>
      <c r="O5" s="51"/>
    </row>
    <row r="6" spans="2:15" ht="28" customHeight="1" thickBot="1">
      <c r="B6" s="54" t="b">
        <v>1</v>
      </c>
      <c r="C6" s="219" t="s">
        <v>27</v>
      </c>
      <c r="D6" s="220"/>
      <c r="E6" s="220"/>
      <c r="F6" s="220"/>
      <c r="G6" s="220"/>
      <c r="H6" s="220"/>
      <c r="I6" s="220"/>
      <c r="J6" s="220"/>
      <c r="K6" s="220"/>
      <c r="L6" s="220"/>
      <c r="M6" s="221"/>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8.5" thickBot="1">
      <c r="B10" s="57" t="s">
        <v>28</v>
      </c>
      <c r="C10" s="51"/>
      <c r="D10" s="51"/>
      <c r="E10" s="51"/>
      <c r="F10" s="51"/>
      <c r="G10" s="51"/>
      <c r="H10" s="51"/>
      <c r="I10" s="51"/>
      <c r="J10" s="51"/>
      <c r="K10" s="51"/>
      <c r="L10" s="51"/>
      <c r="M10" s="51"/>
    </row>
    <row r="11" spans="2:15" ht="20.25" customHeight="1">
      <c r="B11" s="264" t="s">
        <v>98</v>
      </c>
      <c r="C11" s="265"/>
      <c r="D11" s="266" t="s">
        <v>99</v>
      </c>
      <c r="E11" s="267"/>
      <c r="F11" s="267"/>
      <c r="G11" s="268"/>
      <c r="H11" s="58" t="s">
        <v>30</v>
      </c>
      <c r="I11" s="269" t="s">
        <v>100</v>
      </c>
      <c r="J11" s="270"/>
      <c r="K11" s="270"/>
      <c r="L11" s="270"/>
      <c r="M11" s="271"/>
    </row>
    <row r="12" spans="2:15" ht="20.25" customHeight="1">
      <c r="B12" s="272" t="s">
        <v>31</v>
      </c>
      <c r="C12" s="273"/>
      <c r="D12" s="274" t="s">
        <v>101</v>
      </c>
      <c r="E12" s="275"/>
      <c r="F12" s="275"/>
      <c r="G12" s="275"/>
      <c r="H12" s="275"/>
      <c r="I12" s="275"/>
      <c r="J12" s="275"/>
      <c r="K12" s="275"/>
      <c r="L12" s="275"/>
      <c r="M12" s="276"/>
    </row>
    <row r="13" spans="2:15" ht="20.25" customHeight="1">
      <c r="B13" s="272" t="s">
        <v>32</v>
      </c>
      <c r="C13" s="273"/>
      <c r="D13" s="277" t="s">
        <v>102</v>
      </c>
      <c r="E13" s="278"/>
      <c r="F13" s="278"/>
      <c r="G13" s="279"/>
      <c r="H13" s="59" t="s">
        <v>33</v>
      </c>
      <c r="I13" s="280" t="s">
        <v>103</v>
      </c>
      <c r="J13" s="281"/>
      <c r="K13" s="281"/>
      <c r="L13" s="281"/>
      <c r="M13" s="282"/>
    </row>
    <row r="14" spans="2:15" ht="20.25" customHeight="1" thickBot="1">
      <c r="B14" s="248" t="s">
        <v>34</v>
      </c>
      <c r="C14" s="249"/>
      <c r="D14" s="60" t="s">
        <v>35</v>
      </c>
      <c r="E14" s="250" t="s">
        <v>104</v>
      </c>
      <c r="F14" s="251"/>
      <c r="G14" s="252"/>
      <c r="H14" s="61" t="s">
        <v>36</v>
      </c>
      <c r="I14" s="253" t="s">
        <v>105</v>
      </c>
      <c r="J14" s="254"/>
      <c r="K14" s="254"/>
      <c r="L14" s="254"/>
      <c r="M14" s="255"/>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8.5" thickBot="1">
      <c r="B17" s="57" t="s">
        <v>37</v>
      </c>
      <c r="C17" s="51"/>
      <c r="D17" s="51"/>
      <c r="E17" s="51"/>
      <c r="F17" s="51"/>
      <c r="G17" s="51"/>
      <c r="H17" s="65"/>
      <c r="I17" s="52"/>
      <c r="J17" s="193"/>
      <c r="K17" s="193"/>
      <c r="L17" s="193"/>
      <c r="M17" s="193"/>
    </row>
    <row r="18" spans="1:14" ht="18.5" thickBot="1">
      <c r="A18" s="66"/>
      <c r="B18" s="190" t="s">
        <v>38</v>
      </c>
      <c r="C18" s="191"/>
      <c r="D18" s="191"/>
      <c r="E18" s="191"/>
      <c r="F18" s="191"/>
      <c r="G18" s="191"/>
      <c r="H18" s="191"/>
      <c r="I18" s="191"/>
      <c r="J18" s="191"/>
      <c r="K18" s="191"/>
      <c r="L18" s="191"/>
      <c r="M18" s="192"/>
      <c r="N18" s="67"/>
    </row>
    <row r="19" spans="1:14" ht="22" customHeight="1">
      <c r="A19" s="66"/>
      <c r="B19" s="176" t="s">
        <v>39</v>
      </c>
      <c r="C19" s="177"/>
      <c r="D19" s="266" t="s">
        <v>99</v>
      </c>
      <c r="E19" s="267"/>
      <c r="F19" s="267"/>
      <c r="G19" s="268"/>
      <c r="H19" s="68" t="s">
        <v>40</v>
      </c>
      <c r="I19" s="269" t="s">
        <v>100</v>
      </c>
      <c r="J19" s="270"/>
      <c r="K19" s="270"/>
      <c r="L19" s="270"/>
      <c r="M19" s="271"/>
      <c r="N19" s="67"/>
    </row>
    <row r="20" spans="1:14" ht="31" customHeight="1">
      <c r="A20" s="66"/>
      <c r="B20" s="197" t="s">
        <v>41</v>
      </c>
      <c r="C20" s="177"/>
      <c r="D20" s="286"/>
      <c r="E20" s="286"/>
      <c r="F20" s="286"/>
      <c r="G20" s="286"/>
      <c r="H20" s="59" t="s">
        <v>42</v>
      </c>
      <c r="I20" s="286" t="s">
        <v>43</v>
      </c>
      <c r="J20" s="286"/>
      <c r="K20" s="286"/>
      <c r="L20" s="286"/>
      <c r="M20" s="287"/>
      <c r="N20" s="67"/>
    </row>
    <row r="21" spans="1:14" ht="20.25" customHeight="1">
      <c r="A21" s="66"/>
      <c r="B21" s="176" t="s">
        <v>44</v>
      </c>
      <c r="C21" s="177"/>
      <c r="D21" s="288" t="s">
        <v>106</v>
      </c>
      <c r="E21" s="288"/>
      <c r="F21" s="288"/>
      <c r="G21" s="288"/>
      <c r="H21" s="288"/>
      <c r="I21" s="288"/>
      <c r="J21" s="288"/>
      <c r="K21" s="288"/>
      <c r="L21" s="288"/>
      <c r="M21" s="289"/>
      <c r="N21" s="69"/>
    </row>
    <row r="22" spans="1:14" ht="97.5" customHeight="1">
      <c r="A22" s="66"/>
      <c r="B22" s="234" t="s">
        <v>45</v>
      </c>
      <c r="C22" s="235"/>
      <c r="D22" s="283" t="s">
        <v>107</v>
      </c>
      <c r="E22" s="284"/>
      <c r="F22" s="284"/>
      <c r="G22" s="284"/>
      <c r="H22" s="284"/>
      <c r="I22" s="284"/>
      <c r="J22" s="284"/>
      <c r="K22" s="284"/>
      <c r="L22" s="284"/>
      <c r="M22" s="285"/>
      <c r="N22" s="69"/>
    </row>
    <row r="23" spans="1:14" ht="20.25" customHeight="1">
      <c r="A23" s="66"/>
      <c r="B23" s="208" t="s">
        <v>46</v>
      </c>
      <c r="C23" s="209"/>
      <c r="D23" s="290">
        <v>45809</v>
      </c>
      <c r="E23" s="291"/>
      <c r="F23" s="291"/>
      <c r="G23" s="292"/>
      <c r="H23" s="214" t="s">
        <v>47</v>
      </c>
      <c r="I23" s="215"/>
      <c r="J23" s="290">
        <v>45900</v>
      </c>
      <c r="K23" s="291"/>
      <c r="L23" s="291"/>
      <c r="M23" s="293"/>
      <c r="N23" s="69"/>
    </row>
    <row r="24" spans="1:14" ht="20.25" customHeight="1">
      <c r="A24" s="66"/>
      <c r="B24" s="210" t="s">
        <v>48</v>
      </c>
      <c r="C24" s="177"/>
      <c r="D24" s="294">
        <v>70</v>
      </c>
      <c r="E24" s="291"/>
      <c r="F24" s="291"/>
      <c r="G24" s="292"/>
      <c r="H24" s="214" t="s">
        <v>49</v>
      </c>
      <c r="I24" s="215"/>
      <c r="J24" s="294" t="s">
        <v>108</v>
      </c>
      <c r="K24" s="291"/>
      <c r="L24" s="291"/>
      <c r="M24" s="293"/>
      <c r="N24" s="69"/>
    </row>
    <row r="25" spans="1:14" ht="38.25" customHeight="1" thickBot="1">
      <c r="A25" s="66"/>
      <c r="B25" s="206" t="s">
        <v>50</v>
      </c>
      <c r="C25" s="207"/>
      <c r="D25" s="70" t="s">
        <v>109</v>
      </c>
      <c r="E25" s="246" t="s">
        <v>51</v>
      </c>
      <c r="F25" s="247"/>
      <c r="G25" s="295" t="s">
        <v>110</v>
      </c>
      <c r="H25" s="296"/>
      <c r="I25" s="296"/>
      <c r="J25" s="296"/>
      <c r="K25" s="296"/>
      <c r="L25" s="296"/>
      <c r="M25" s="297"/>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52</v>
      </c>
      <c r="C27" s="62"/>
      <c r="D27" s="72"/>
      <c r="E27" s="63"/>
      <c r="F27" s="73"/>
      <c r="G27" s="73"/>
      <c r="H27" s="73"/>
      <c r="I27" s="73"/>
      <c r="J27" s="73"/>
      <c r="K27" s="73"/>
      <c r="L27" s="73"/>
      <c r="M27" s="73"/>
      <c r="N27" s="69"/>
    </row>
    <row r="28" spans="1:14" ht="30" customHeight="1" thickBot="1">
      <c r="A28" s="66"/>
      <c r="B28" s="141" t="s">
        <v>53</v>
      </c>
      <c r="C28" s="142"/>
      <c r="D28" s="298"/>
      <c r="E28" s="298"/>
      <c r="F28" s="298"/>
      <c r="G28" s="298"/>
      <c r="H28" s="142" t="s">
        <v>54</v>
      </c>
      <c r="I28" s="142"/>
      <c r="J28" s="298"/>
      <c r="K28" s="298"/>
      <c r="L28" s="298"/>
      <c r="M28" s="299"/>
      <c r="N28" s="69"/>
    </row>
    <row r="29" spans="1:14" ht="14.25" customHeight="1">
      <c r="B29" s="74"/>
      <c r="C29" s="51"/>
      <c r="D29" s="62"/>
      <c r="E29" s="51"/>
      <c r="F29" s="51"/>
      <c r="G29" s="51"/>
      <c r="H29" s="51"/>
      <c r="I29" s="51"/>
      <c r="J29" s="51"/>
      <c r="K29" s="51"/>
      <c r="L29" s="51"/>
      <c r="M29" s="51"/>
    </row>
    <row r="30" spans="1:14" ht="18.5" thickBot="1">
      <c r="B30" s="57" t="s">
        <v>55</v>
      </c>
    </row>
    <row r="31" spans="1:14" ht="34" customHeight="1" thickBot="1">
      <c r="B31" s="204" t="s">
        <v>56</v>
      </c>
      <c r="C31" s="205"/>
      <c r="D31" s="300">
        <v>45920</v>
      </c>
      <c r="E31" s="301"/>
      <c r="F31" s="141" t="s">
        <v>57</v>
      </c>
      <c r="G31" s="198"/>
      <c r="H31" s="300"/>
      <c r="I31" s="301"/>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58</v>
      </c>
      <c r="C36" s="78" t="s">
        <v>59</v>
      </c>
      <c r="D36" s="201" t="s">
        <v>60</v>
      </c>
      <c r="E36" s="202"/>
      <c r="F36" s="202"/>
      <c r="G36" s="203"/>
      <c r="H36" s="78" t="s">
        <v>61</v>
      </c>
      <c r="I36" s="78" t="s">
        <v>62</v>
      </c>
      <c r="J36" s="78" t="s">
        <v>63</v>
      </c>
      <c r="K36" s="79" t="s">
        <v>64</v>
      </c>
      <c r="L36" s="244" t="s">
        <v>65</v>
      </c>
      <c r="M36" s="245"/>
    </row>
    <row r="37" spans="2:13" ht="40" customHeight="1">
      <c r="B37" s="81">
        <v>1</v>
      </c>
      <c r="C37" s="82" t="s">
        <v>66</v>
      </c>
      <c r="D37" s="302" t="str">
        <f>IFERROR(VLOOKUP(C37,品番リスト!$A:$B,2,0),"")</f>
        <v>Amazonギフトカード番号</v>
      </c>
      <c r="E37" s="303"/>
      <c r="F37" s="303"/>
      <c r="G37" s="304"/>
      <c r="H37" s="83">
        <v>10000</v>
      </c>
      <c r="I37" s="84">
        <v>30</v>
      </c>
      <c r="J37" s="84">
        <f t="shared" ref="J37:J44" si="0">H37*I37</f>
        <v>300000</v>
      </c>
      <c r="K37" s="85">
        <f>IF(C37="","",VLOOKUP(C37,手数料率[#All],2,0))</f>
        <v>0.05</v>
      </c>
      <c r="L37" s="160" t="str">
        <f>IF(C37="","",VLOOKUP(C37,品番リスト!$A$2:$E$30,5,0))</f>
        <v>1円～30,000円の価格レンジから1円単位で申請が可能です。
※最低購入金額は「50円以上～」となります。</v>
      </c>
      <c r="M37" s="161"/>
    </row>
    <row r="38" spans="2:13" ht="40" customHeight="1">
      <c r="B38" s="81">
        <v>2</v>
      </c>
      <c r="C38" s="82" t="s">
        <v>111</v>
      </c>
      <c r="D38" s="302" t="str">
        <f>IFERROR(VLOOKUP(C38,品番リスト!$A:$B,2,0),"")</f>
        <v>Uber Taxi ギフトカード</v>
      </c>
      <c r="E38" s="303"/>
      <c r="F38" s="303"/>
      <c r="G38" s="304"/>
      <c r="H38" s="83">
        <v>5000</v>
      </c>
      <c r="I38" s="84">
        <v>10</v>
      </c>
      <c r="J38" s="84">
        <f t="shared" si="0"/>
        <v>50000</v>
      </c>
      <c r="K38" s="85">
        <f>IF(C38="","",VLOOKUP(C38,手数料率[#All],2,0))</f>
        <v>0.05</v>
      </c>
      <c r="L38" s="160" t="str">
        <f>IF(C38="","",VLOOKUP(C38,品番リスト!$A$2:$E$30,5,0))</f>
        <v>100円～50,000円の価格レンジから1円単位で申請が可能です。</v>
      </c>
      <c r="M38" s="161"/>
    </row>
    <row r="39" spans="2:13" ht="40" customHeight="1">
      <c r="B39" s="81">
        <v>3</v>
      </c>
      <c r="C39" s="82" t="s">
        <v>112</v>
      </c>
      <c r="D39" s="302" t="str">
        <f>IFERROR(VLOOKUP(C39,品番リスト!$A:$B,2,0),"")</f>
        <v>吉野家デジタルギフト</v>
      </c>
      <c r="E39" s="303"/>
      <c r="F39" s="303"/>
      <c r="G39" s="304"/>
      <c r="H39" s="83">
        <v>500</v>
      </c>
      <c r="I39" s="84">
        <v>20</v>
      </c>
      <c r="J39" s="84">
        <f t="shared" si="0"/>
        <v>10000</v>
      </c>
      <c r="K39" s="85">
        <f>IF(C39="","",VLOOKUP(C39,手数料率[#All],2,0))</f>
        <v>0.05</v>
      </c>
      <c r="L39" s="160" t="str">
        <f>IF(C39="","",VLOOKUP(C39,品番リスト!$A$2:$E$30,5,0))</f>
        <v>500円｜1,000円｜2,000円｜3,000円｜5,000円の中から申請が可能です。</v>
      </c>
      <c r="M39" s="161"/>
    </row>
    <row r="40" spans="2:13" ht="40" customHeight="1">
      <c r="B40" s="81">
        <v>4</v>
      </c>
      <c r="C40" s="82" t="s">
        <v>113</v>
      </c>
      <c r="D40" s="302" t="str">
        <f>IFERROR(VLOOKUP(C40,品番リスト!$A:$B,2,0),"")</f>
        <v>プロントマネーデジタルギフト</v>
      </c>
      <c r="E40" s="303"/>
      <c r="F40" s="303"/>
      <c r="G40" s="304"/>
      <c r="H40" s="83">
        <v>3000</v>
      </c>
      <c r="I40" s="84">
        <v>10</v>
      </c>
      <c r="J40" s="84">
        <f t="shared" si="0"/>
        <v>30000</v>
      </c>
      <c r="K40" s="85">
        <f>IF(C40="","",VLOOKUP(C40,手数料率[#All],2,0))</f>
        <v>0.05</v>
      </c>
      <c r="L40" s="160" t="str">
        <f>IF(C40="","",VLOOKUP(C40,品番リスト!$A$2:$E$30,5,0))</f>
        <v>500円｜1,000円｜2,000円｜3,000円｜5,000円の中から申請が可能です。</v>
      </c>
      <c r="M40" s="161"/>
    </row>
    <row r="41" spans="2:13" ht="40" customHeight="1">
      <c r="B41" s="81">
        <v>5</v>
      </c>
      <c r="C41" s="86"/>
      <c r="D41" s="152" t="str">
        <f>IFERROR(VLOOKUP(C41,品番リスト!$A:$B,2,0),"")</f>
        <v/>
      </c>
      <c r="E41" s="153"/>
      <c r="F41" s="153"/>
      <c r="G41" s="154"/>
      <c r="H41" s="83"/>
      <c r="I41" s="84"/>
      <c r="J41" s="84">
        <f t="shared" si="0"/>
        <v>0</v>
      </c>
      <c r="K41" s="85" t="str">
        <f>IF(C41="","",VLOOKUP(C41,手数料率[#All],2,0))</f>
        <v/>
      </c>
      <c r="L41" s="160" t="str">
        <f>IF(C41="","",VLOOKUP(C41,品番リスト!$A$2:$E$30,5,0))</f>
        <v/>
      </c>
      <c r="M41" s="161"/>
    </row>
    <row r="42" spans="2:13" ht="40" customHeight="1">
      <c r="B42" s="81">
        <v>6</v>
      </c>
      <c r="C42" s="86"/>
      <c r="D42" s="152" t="str">
        <f>IFERROR(VLOOKUP(C42,品番リスト!$A:$B,2,0),"")</f>
        <v/>
      </c>
      <c r="E42" s="153"/>
      <c r="F42" s="153"/>
      <c r="G42" s="154"/>
      <c r="H42" s="83"/>
      <c r="I42" s="84"/>
      <c r="J42" s="84">
        <f t="shared" si="0"/>
        <v>0</v>
      </c>
      <c r="K42" s="85" t="str">
        <f>IF(C42="","",VLOOKUP(C42,手数料率[#All],2,0))</f>
        <v/>
      </c>
      <c r="L42" s="160" t="str">
        <f>IF(C42="","",VLOOKUP(C42,品番リスト!$A$2:$E$30,5,0))</f>
        <v/>
      </c>
      <c r="M42" s="161"/>
    </row>
    <row r="43" spans="2:13" ht="40" customHeight="1">
      <c r="B43" s="81">
        <v>7</v>
      </c>
      <c r="C43" s="86"/>
      <c r="D43" s="152" t="str">
        <f>IFERROR(VLOOKUP(C43,品番リスト!$A:$B,2,0),"")</f>
        <v/>
      </c>
      <c r="E43" s="153"/>
      <c r="F43" s="153"/>
      <c r="G43" s="154"/>
      <c r="H43" s="83"/>
      <c r="I43" s="84"/>
      <c r="J43" s="84">
        <f t="shared" si="0"/>
        <v>0</v>
      </c>
      <c r="K43" s="85" t="str">
        <f>IF(C43="","",VLOOKUP(C43,手数料率[#All],2,0))</f>
        <v/>
      </c>
      <c r="L43" s="160" t="str">
        <f>IF(C43="","",VLOOKUP(C43,品番リスト!$A$2:$E$30,5,0))</f>
        <v/>
      </c>
      <c r="M43" s="161"/>
    </row>
    <row r="44" spans="2:13" ht="40" customHeight="1">
      <c r="B44" s="81">
        <v>8</v>
      </c>
      <c r="C44" s="86"/>
      <c r="D44" s="152" t="str">
        <f>IFERROR(VLOOKUP(C44,品番リスト!$A:$B,2,0),"")</f>
        <v/>
      </c>
      <c r="E44" s="153"/>
      <c r="F44" s="153"/>
      <c r="G44" s="154"/>
      <c r="H44" s="83"/>
      <c r="I44" s="84"/>
      <c r="J44" s="84">
        <f t="shared" si="0"/>
        <v>0</v>
      </c>
      <c r="K44" s="85" t="str">
        <f>IF(C44="","",VLOOKUP(C44,手数料率[#All],2,0))</f>
        <v/>
      </c>
      <c r="L44" s="160" t="str">
        <f>IF(C44="","",VLOOKUP(C44,品番リスト!$A$2:$E$30,5,0))</f>
        <v/>
      </c>
      <c r="M44" s="161"/>
    </row>
    <row r="45" spans="2:13" ht="40" customHeight="1" thickBot="1">
      <c r="B45" s="87">
        <v>9</v>
      </c>
      <c r="C45" s="88"/>
      <c r="D45" s="143" t="str">
        <f>IFERROR(VLOOKUP(C45,品番リスト!$A:$B,2,0),"")</f>
        <v/>
      </c>
      <c r="E45" s="144"/>
      <c r="F45" s="144"/>
      <c r="G45" s="145"/>
      <c r="H45" s="88"/>
      <c r="I45" s="89"/>
      <c r="J45" s="89">
        <f>H45*I45</f>
        <v>0</v>
      </c>
      <c r="K45" s="90" t="str">
        <f>IF(C45="","",VLOOKUP(C45,手数料率[#All],2,0))</f>
        <v/>
      </c>
      <c r="L45" s="305" t="str">
        <f>IF(C45="","",VLOOKUP(C45,品番リスト!$A$2:$E$30,5,0))</f>
        <v/>
      </c>
      <c r="M45" s="306"/>
    </row>
    <row r="46" spans="2:13" ht="40" customHeight="1">
      <c r="B46" s="173" t="s">
        <v>67</v>
      </c>
      <c r="C46" s="91"/>
      <c r="D46" s="146" t="s">
        <v>68</v>
      </c>
      <c r="E46" s="147"/>
      <c r="F46" s="147"/>
      <c r="G46" s="148"/>
      <c r="H46" s="91">
        <f>SUMIF(K37:K45,"5%",J37:J45)*0.05</f>
        <v>19500</v>
      </c>
      <c r="I46" s="92">
        <f>IF(H46="","",1)</f>
        <v>1</v>
      </c>
      <c r="J46" s="93">
        <f>ROUND(H46*I46,0)</f>
        <v>19500</v>
      </c>
      <c r="L46" s="94"/>
      <c r="M46" s="94"/>
    </row>
    <row r="47" spans="2:13" ht="40" customHeight="1">
      <c r="B47" s="174"/>
      <c r="C47" s="95"/>
      <c r="D47" s="149" t="s">
        <v>69</v>
      </c>
      <c r="E47" s="150"/>
      <c r="F47" s="150"/>
      <c r="G47" s="151"/>
      <c r="H47" s="95">
        <f>SUMIF(K37:K45,"6%",J37:J45)*0.06</f>
        <v>0</v>
      </c>
      <c r="I47" s="96">
        <f>IF(H46="","",1)</f>
        <v>1</v>
      </c>
      <c r="J47" s="97">
        <f>ROUND(H47*I47,0)</f>
        <v>0</v>
      </c>
      <c r="L47" s="94"/>
      <c r="M47" s="94"/>
    </row>
    <row r="48" spans="2:13" ht="40" customHeight="1">
      <c r="B48" s="174"/>
      <c r="C48" s="95"/>
      <c r="D48" s="149" t="s">
        <v>70</v>
      </c>
      <c r="E48" s="150"/>
      <c r="F48" s="150"/>
      <c r="G48" s="151"/>
      <c r="H48" s="95">
        <f>SUMIF(K37:K45,"15%",J37:J45)*0.15</f>
        <v>0</v>
      </c>
      <c r="I48" s="96">
        <f>IF(H46="","",1)</f>
        <v>1</v>
      </c>
      <c r="J48" s="97">
        <f>ROUND(H48*I48,0)</f>
        <v>0</v>
      </c>
      <c r="L48" s="94"/>
      <c r="M48" s="94"/>
    </row>
    <row r="49" spans="2:13" ht="40" customHeight="1" thickBot="1">
      <c r="B49" s="175"/>
      <c r="C49" s="88"/>
      <c r="D49" s="143" t="s">
        <v>71</v>
      </c>
      <c r="E49" s="144"/>
      <c r="F49" s="144"/>
      <c r="G49" s="145"/>
      <c r="H49" s="88">
        <f>SUMIF(K37:K45,"50%",J37:J45)*0.5</f>
        <v>0</v>
      </c>
      <c r="I49" s="89">
        <f>IF(H46="","",1)</f>
        <v>1</v>
      </c>
      <c r="J49" s="98">
        <f>ROUND(H49*I49,0)</f>
        <v>0</v>
      </c>
      <c r="L49" s="94"/>
      <c r="M49" s="94"/>
    </row>
    <row r="50" spans="2:13" ht="24.65" customHeight="1" thickBot="1">
      <c r="B50" s="162" t="s">
        <v>72</v>
      </c>
      <c r="C50" s="163"/>
      <c r="D50" s="163"/>
      <c r="E50" s="163"/>
      <c r="F50" s="163"/>
      <c r="G50" s="163"/>
      <c r="H50" s="163"/>
      <c r="I50" s="164">
        <f>SUM(J37:J45)</f>
        <v>390000</v>
      </c>
      <c r="J50" s="165"/>
      <c r="L50" s="94"/>
      <c r="M50" s="94"/>
    </row>
    <row r="51" spans="2:13" ht="24.65" customHeight="1" thickBot="1">
      <c r="B51" s="118" t="s">
        <v>73</v>
      </c>
      <c r="C51" s="119"/>
      <c r="D51" s="119"/>
      <c r="E51" s="119"/>
      <c r="F51" s="119"/>
      <c r="G51" s="119"/>
      <c r="H51" s="119"/>
      <c r="I51" s="166">
        <f>SUM(J46:J49)</f>
        <v>19500</v>
      </c>
      <c r="J51" s="167"/>
      <c r="L51" s="99"/>
      <c r="M51" s="99"/>
    </row>
    <row r="52" spans="2:13" ht="24.65" customHeight="1" thickBot="1">
      <c r="B52" s="194" t="s">
        <v>74</v>
      </c>
      <c r="C52" s="195"/>
      <c r="D52" s="196" t="s">
        <v>75</v>
      </c>
      <c r="E52" s="196"/>
      <c r="F52" s="196"/>
      <c r="G52" s="196"/>
      <c r="H52" s="100">
        <v>30000</v>
      </c>
      <c r="I52" s="100" t="str">
        <f>IF(I50&lt;100000,"1","")</f>
        <v/>
      </c>
      <c r="J52" s="101" t="str">
        <f>IFERROR(IF(I50=0,"",H52*I52),"")</f>
        <v/>
      </c>
    </row>
    <row r="53" spans="2:13" ht="24.65" customHeight="1">
      <c r="B53" s="122" t="s">
        <v>76</v>
      </c>
      <c r="C53" s="123"/>
      <c r="D53" s="130" t="s">
        <v>77</v>
      </c>
      <c r="E53" s="130"/>
      <c r="F53" s="130"/>
      <c r="G53" s="130"/>
      <c r="H53" s="102">
        <v>20000</v>
      </c>
      <c r="I53" s="102">
        <v>1</v>
      </c>
      <c r="J53" s="103">
        <f>H53*I53</f>
        <v>20000</v>
      </c>
    </row>
    <row r="54" spans="2:13" ht="24.65" customHeight="1">
      <c r="B54" s="124"/>
      <c r="C54" s="125"/>
      <c r="D54" s="131" t="s">
        <v>78</v>
      </c>
      <c r="E54" s="131"/>
      <c r="F54" s="131"/>
      <c r="G54" s="131"/>
      <c r="H54" s="84">
        <v>10000</v>
      </c>
      <c r="I54" s="104"/>
      <c r="J54" s="105">
        <f t="shared" ref="J54:J59" si="1">H54*I54</f>
        <v>0</v>
      </c>
    </row>
    <row r="55" spans="2:13" ht="24.65" customHeight="1">
      <c r="B55" s="124"/>
      <c r="C55" s="125"/>
      <c r="D55" s="131" t="s">
        <v>79</v>
      </c>
      <c r="E55" s="131"/>
      <c r="F55" s="131"/>
      <c r="G55" s="131"/>
      <c r="H55" s="84">
        <v>50000</v>
      </c>
      <c r="I55" s="104"/>
      <c r="J55" s="105">
        <f t="shared" si="1"/>
        <v>0</v>
      </c>
    </row>
    <row r="56" spans="2:13" ht="24.65" customHeight="1" thickBot="1">
      <c r="B56" s="126"/>
      <c r="C56" s="127"/>
      <c r="D56" s="136" t="s">
        <v>80</v>
      </c>
      <c r="E56" s="136"/>
      <c r="F56" s="136"/>
      <c r="G56" s="136"/>
      <c r="H56" s="89"/>
      <c r="I56" s="100"/>
      <c r="J56" s="98">
        <f t="shared" si="1"/>
        <v>0</v>
      </c>
    </row>
    <row r="57" spans="2:13" ht="24.65" customHeight="1" thickBot="1">
      <c r="B57" s="128" t="s">
        <v>81</v>
      </c>
      <c r="C57" s="129"/>
      <c r="D57" s="137" t="s">
        <v>82</v>
      </c>
      <c r="E57" s="137"/>
      <c r="F57" s="137"/>
      <c r="G57" s="137"/>
      <c r="H57" s="106"/>
      <c r="I57" s="106"/>
      <c r="J57" s="107">
        <f t="shared" si="1"/>
        <v>0</v>
      </c>
    </row>
    <row r="58" spans="2:13" ht="24.65" customHeight="1">
      <c r="B58" s="132" t="s">
        <v>83</v>
      </c>
      <c r="C58" s="133"/>
      <c r="D58" s="130" t="s">
        <v>84</v>
      </c>
      <c r="E58" s="130"/>
      <c r="F58" s="130"/>
      <c r="G58" s="130"/>
      <c r="H58" s="102"/>
      <c r="I58" s="102"/>
      <c r="J58" s="103">
        <f t="shared" si="1"/>
        <v>0</v>
      </c>
    </row>
    <row r="59" spans="2:13" ht="24.65" customHeight="1" thickBot="1">
      <c r="B59" s="134"/>
      <c r="C59" s="135"/>
      <c r="D59" s="136" t="s">
        <v>85</v>
      </c>
      <c r="E59" s="136"/>
      <c r="F59" s="136"/>
      <c r="G59" s="136"/>
      <c r="H59" s="89"/>
      <c r="I59" s="100"/>
      <c r="J59" s="98">
        <f t="shared" si="1"/>
        <v>0</v>
      </c>
    </row>
    <row r="60" spans="2:13" ht="25.5" customHeight="1" thickBot="1">
      <c r="B60" s="118" t="s">
        <v>86</v>
      </c>
      <c r="C60" s="119"/>
      <c r="D60" s="119"/>
      <c r="E60" s="119"/>
      <c r="F60" s="119"/>
      <c r="G60" s="119"/>
      <c r="H60" s="120">
        <f>SUM(J51:J59)</f>
        <v>20000</v>
      </c>
      <c r="I60" s="120"/>
      <c r="J60" s="121"/>
    </row>
    <row r="61" spans="2:13" ht="18.5" thickBot="1"/>
    <row r="62" spans="2:13">
      <c r="B62" s="158"/>
      <c r="C62" s="159"/>
      <c r="D62" s="155" t="s">
        <v>87</v>
      </c>
      <c r="E62" s="155"/>
      <c r="F62" s="155"/>
      <c r="G62" s="155"/>
      <c r="H62" s="80" t="s">
        <v>88</v>
      </c>
    </row>
    <row r="63" spans="2:13" ht="25.5" customHeight="1">
      <c r="B63" s="116" t="s">
        <v>89</v>
      </c>
      <c r="C63" s="117"/>
      <c r="D63" s="140">
        <f>I50</f>
        <v>390000</v>
      </c>
      <c r="E63" s="140"/>
      <c r="F63" s="140"/>
      <c r="G63" s="140"/>
      <c r="H63" s="108" t="s">
        <v>90</v>
      </c>
      <c r="L63" s="109"/>
      <c r="M63" s="109"/>
    </row>
    <row r="64" spans="2:13" ht="25.5" customHeight="1">
      <c r="B64" s="116" t="s">
        <v>91</v>
      </c>
      <c r="C64" s="117"/>
      <c r="D64" s="140">
        <f>I51+H60</f>
        <v>39500</v>
      </c>
      <c r="E64" s="140"/>
      <c r="F64" s="140"/>
      <c r="G64" s="140"/>
      <c r="H64" s="110">
        <f>ROUNDDOWN(D64*0.1,0)</f>
        <v>3950</v>
      </c>
      <c r="L64" s="109"/>
      <c r="M64" s="109"/>
    </row>
    <row r="65" spans="2:8" ht="25.5" customHeight="1" thickBot="1">
      <c r="B65" s="138" t="s">
        <v>92</v>
      </c>
      <c r="C65" s="139"/>
      <c r="D65" s="156">
        <f>D63+D64+H64</f>
        <v>433450</v>
      </c>
      <c r="E65" s="156"/>
      <c r="F65" s="156"/>
      <c r="G65" s="156"/>
      <c r="H65" s="157"/>
    </row>
    <row r="69" spans="2:8" ht="19.5" customHeight="1">
      <c r="B69" s="111" t="s">
        <v>93</v>
      </c>
    </row>
    <row r="70" spans="2:8" ht="19.5" customHeight="1">
      <c r="B70" s="49" t="s">
        <v>94</v>
      </c>
    </row>
    <row r="71" spans="2:8" ht="19.5" customHeight="1">
      <c r="B71" s="49" t="s">
        <v>95</v>
      </c>
    </row>
    <row r="72" spans="2:8" ht="19.5" customHeight="1">
      <c r="B72" s="49" t="s">
        <v>96</v>
      </c>
    </row>
    <row r="73" spans="2:8" ht="19.5" customHeight="1">
      <c r="B73" s="49" t="s">
        <v>97</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65:C65"/>
    <mergeCell ref="D65:H65"/>
    <mergeCell ref="H60:J60"/>
    <mergeCell ref="B62:C62"/>
    <mergeCell ref="D62:G62"/>
    <mergeCell ref="B63:C63"/>
    <mergeCell ref="D63:G63"/>
    <mergeCell ref="B64:C64"/>
    <mergeCell ref="D64:G64"/>
    <mergeCell ref="B60:G60"/>
    <mergeCell ref="B57:C57"/>
    <mergeCell ref="D57:G57"/>
    <mergeCell ref="B58:C59"/>
    <mergeCell ref="D58:G58"/>
    <mergeCell ref="D59:G59"/>
    <mergeCell ref="I50:J50"/>
    <mergeCell ref="B51:H51"/>
    <mergeCell ref="I51:J51"/>
    <mergeCell ref="B52:C52"/>
    <mergeCell ref="D52:G52"/>
    <mergeCell ref="B50:H50"/>
    <mergeCell ref="B53:C56"/>
    <mergeCell ref="D53:G53"/>
    <mergeCell ref="D54:G54"/>
    <mergeCell ref="D55:G55"/>
    <mergeCell ref="D56:G56"/>
    <mergeCell ref="B46:B49"/>
    <mergeCell ref="D46:G46"/>
    <mergeCell ref="D47:G47"/>
    <mergeCell ref="D48:G48"/>
    <mergeCell ref="D49:G49"/>
    <mergeCell ref="D43:G43"/>
    <mergeCell ref="L43:M43"/>
    <mergeCell ref="D44:G44"/>
    <mergeCell ref="L44:M44"/>
    <mergeCell ref="D45:G45"/>
    <mergeCell ref="L45:M45"/>
    <mergeCell ref="D40:G40"/>
    <mergeCell ref="L40:M40"/>
    <mergeCell ref="D41:G41"/>
    <mergeCell ref="L41:M41"/>
    <mergeCell ref="D42:G42"/>
    <mergeCell ref="L42:M42"/>
    <mergeCell ref="D37:G37"/>
    <mergeCell ref="L37:M37"/>
    <mergeCell ref="D38:G38"/>
    <mergeCell ref="L38:M38"/>
    <mergeCell ref="D39:G39"/>
    <mergeCell ref="L39:M39"/>
    <mergeCell ref="L36:M36"/>
    <mergeCell ref="B25:C25"/>
    <mergeCell ref="E25:F25"/>
    <mergeCell ref="G25:M25"/>
    <mergeCell ref="B28:C28"/>
    <mergeCell ref="D28:G28"/>
    <mergeCell ref="H28:I28"/>
    <mergeCell ref="J28:M28"/>
    <mergeCell ref="B31:C31"/>
    <mergeCell ref="D31:E31"/>
    <mergeCell ref="F31:G31"/>
    <mergeCell ref="H31:I31"/>
    <mergeCell ref="D36:G36"/>
    <mergeCell ref="B23:C23"/>
    <mergeCell ref="D23:G23"/>
    <mergeCell ref="H23:I23"/>
    <mergeCell ref="J23:M23"/>
    <mergeCell ref="B24:C24"/>
    <mergeCell ref="D24:G24"/>
    <mergeCell ref="H24:I24"/>
    <mergeCell ref="J24:M24"/>
    <mergeCell ref="B22:C22"/>
    <mergeCell ref="D22:M22"/>
    <mergeCell ref="J17:K17"/>
    <mergeCell ref="L17:M17"/>
    <mergeCell ref="B18:M18"/>
    <mergeCell ref="B19:C19"/>
    <mergeCell ref="D19:G19"/>
    <mergeCell ref="I19:M19"/>
    <mergeCell ref="B20:C20"/>
    <mergeCell ref="D20:G20"/>
    <mergeCell ref="I20:M20"/>
    <mergeCell ref="B21:C21"/>
    <mergeCell ref="D21:M21"/>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s>
  <phoneticPr fontId="3"/>
  <conditionalFormatting sqref="B6">
    <cfRule type="expression" dxfId="12" priority="14">
      <formula>$B$6=FALSE</formula>
    </cfRule>
  </conditionalFormatting>
  <conditionalFormatting sqref="C37:C45">
    <cfRule type="cellIs" dxfId="11" priority="2" operator="equal">
      <formula>""</formula>
    </cfRule>
  </conditionalFormatting>
  <conditionalFormatting sqref="D21:D25">
    <cfRule type="cellIs" dxfId="10" priority="11" operator="equal">
      <formula>""</formula>
    </cfRule>
  </conditionalFormatting>
  <conditionalFormatting sqref="D31">
    <cfRule type="cellIs" dxfId="9" priority="12" operator="equal">
      <formula>""</formula>
    </cfRule>
  </conditionalFormatting>
  <conditionalFormatting sqref="G25:M25">
    <cfRule type="cellIs" dxfId="8" priority="9" operator="equal">
      <formula>""</formula>
    </cfRule>
  </conditionalFormatting>
  <conditionalFormatting sqref="H60">
    <cfRule type="cellIs" dxfId="7" priority="5" operator="equal">
      <formula>""</formula>
    </cfRule>
  </conditionalFormatting>
  <conditionalFormatting sqref="H37:J49">
    <cfRule type="cellIs" dxfId="6" priority="4" operator="equal">
      <formula>""</formula>
    </cfRule>
  </conditionalFormatting>
  <conditionalFormatting sqref="I19">
    <cfRule type="cellIs" dxfId="5" priority="1" operator="equal">
      <formula>""</formula>
    </cfRule>
  </conditionalFormatting>
  <conditionalFormatting sqref="I51">
    <cfRule type="cellIs" dxfId="4" priority="8" operator="equal">
      <formula>""</formula>
    </cfRule>
  </conditionalFormatting>
  <conditionalFormatting sqref="I53:I59">
    <cfRule type="expression" dxfId="3" priority="6">
      <formula>I53=""</formula>
    </cfRule>
  </conditionalFormatting>
  <conditionalFormatting sqref="I53:J59">
    <cfRule type="cellIs" dxfId="2" priority="7" operator="equal">
      <formula>""</formula>
    </cfRule>
  </conditionalFormatting>
  <conditionalFormatting sqref="J23:J24">
    <cfRule type="cellIs" dxfId="1" priority="10" operator="equal">
      <formula>""</formula>
    </cfRule>
  </conditionalFormatting>
  <conditionalFormatting sqref="L3:M3 I11 I13:I14">
    <cfRule type="cellIs" dxfId="0"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品番リスト!$A$3:$A$50</xm:f>
          </x14:formula1>
          <xm:sqref>C41:C44</xm:sqref>
        </x14:dataValidation>
        <x14:dataValidation type="list" allowBlank="1" showInputMessage="1" showErrorMessage="1" prompt="ブルダウンからご注文ブランド名をお選びください。" xr:uid="{B59A0193-5C45-420E-9E0A-1D3B135CE2FC}">
          <x14:formula1>
            <xm:f>品番リスト!$A$3:$A$30</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E35"/>
  <sheetViews>
    <sheetView topLeftCell="M1" zoomScale="90" zoomScaleNormal="90" workbookViewId="0">
      <selection activeCell="AA26" sqref="AA26"/>
    </sheetView>
  </sheetViews>
  <sheetFormatPr defaultColWidth="8.83203125" defaultRowHeight="18"/>
  <cols>
    <col min="2" max="2" width="16" bestFit="1" customWidth="1"/>
    <col min="3" max="3" width="9.33203125" customWidth="1"/>
    <col min="4" max="4" width="10.33203125" bestFit="1" customWidth="1"/>
    <col min="5" max="5" width="15" customWidth="1"/>
    <col min="6" max="6" width="10.33203125" customWidth="1"/>
    <col min="7" max="10" width="15" customWidth="1"/>
    <col min="11" max="11" width="35.33203125" bestFit="1" customWidth="1"/>
    <col min="12" max="15" width="15" customWidth="1"/>
    <col min="16" max="16" width="27.33203125" bestFit="1" customWidth="1"/>
    <col min="17" max="23" width="11.58203125" customWidth="1"/>
    <col min="25" max="25" width="16" bestFit="1" customWidth="1"/>
    <col min="26" max="26" width="11.5" customWidth="1"/>
    <col min="27" max="27" width="9.5" customWidth="1"/>
    <col min="28" max="29" width="11.5" customWidth="1"/>
    <col min="30" max="30" width="10.33203125" bestFit="1" customWidth="1"/>
    <col min="31" max="31" width="9.33203125" bestFit="1" customWidth="1"/>
  </cols>
  <sheetData>
    <row r="2" spans="2:30">
      <c r="B2" t="s">
        <v>114</v>
      </c>
      <c r="Y2" t="s">
        <v>115</v>
      </c>
      <c r="AB2" s="24" t="s">
        <v>116</v>
      </c>
      <c r="AC2" s="24"/>
      <c r="AD2" s="24"/>
    </row>
    <row r="3" spans="2:30">
      <c r="B3" s="3" t="s">
        <v>117</v>
      </c>
      <c r="C3" s="3" t="s">
        <v>118</v>
      </c>
      <c r="D3" s="3" t="s">
        <v>119</v>
      </c>
      <c r="E3" s="3" t="s">
        <v>120</v>
      </c>
      <c r="F3" s="3" t="s">
        <v>121</v>
      </c>
      <c r="G3" s="3" t="s">
        <v>122</v>
      </c>
      <c r="H3" s="3" t="s">
        <v>123</v>
      </c>
      <c r="I3" s="3" t="s">
        <v>124</v>
      </c>
      <c r="J3" s="3" t="s">
        <v>125</v>
      </c>
      <c r="K3" s="3" t="s">
        <v>126</v>
      </c>
      <c r="L3" s="3" t="s">
        <v>127</v>
      </c>
      <c r="M3" s="3" t="s">
        <v>128</v>
      </c>
      <c r="N3" s="4" t="s">
        <v>129</v>
      </c>
      <c r="O3" s="4" t="s">
        <v>130</v>
      </c>
      <c r="P3" s="4" t="s">
        <v>131</v>
      </c>
      <c r="Q3" s="3" t="s">
        <v>132</v>
      </c>
      <c r="R3" s="3" t="s">
        <v>133</v>
      </c>
      <c r="S3" s="8" t="s">
        <v>134</v>
      </c>
      <c r="T3" s="8" t="s">
        <v>271</v>
      </c>
      <c r="U3" s="8" t="s">
        <v>268</v>
      </c>
      <c r="V3" s="3"/>
      <c r="W3" s="3"/>
      <c r="Y3" t="s">
        <v>59</v>
      </c>
      <c r="Z3" t="s">
        <v>135</v>
      </c>
      <c r="AA3" t="s">
        <v>136</v>
      </c>
      <c r="AB3" s="24"/>
      <c r="AC3" s="24"/>
      <c r="AD3" s="24"/>
    </row>
    <row r="4" spans="2:30">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22">
        <v>2500</v>
      </c>
      <c r="S4" s="5">
        <v>500</v>
      </c>
      <c r="T4" s="5">
        <v>1100</v>
      </c>
      <c r="U4" s="5">
        <v>5900</v>
      </c>
      <c r="V4" s="5"/>
      <c r="W4" s="5"/>
      <c r="X4" s="34"/>
      <c r="Y4" t="s">
        <v>66</v>
      </c>
      <c r="Z4" s="36">
        <v>0.05</v>
      </c>
      <c r="AA4" t="s">
        <v>137</v>
      </c>
      <c r="AB4" s="24"/>
      <c r="AC4" s="24" t="s">
        <v>138</v>
      </c>
      <c r="AD4" s="24"/>
    </row>
    <row r="5" spans="2:30">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22">
        <v>5000</v>
      </c>
      <c r="S5" s="5">
        <v>1000</v>
      </c>
      <c r="T5" s="5">
        <v>3000</v>
      </c>
      <c r="U5" s="5">
        <v>9900</v>
      </c>
      <c r="V5" s="5"/>
      <c r="W5" s="5"/>
      <c r="X5" s="34"/>
      <c r="Y5" t="s">
        <v>139</v>
      </c>
      <c r="Z5" s="36">
        <v>0.05</v>
      </c>
      <c r="AA5" t="s">
        <v>137</v>
      </c>
      <c r="AB5" s="24"/>
      <c r="AC5" s="24"/>
      <c r="AD5" s="24"/>
    </row>
    <row r="6" spans="2:30">
      <c r="B6" s="5">
        <v>5940</v>
      </c>
      <c r="C6" s="5">
        <v>2000</v>
      </c>
      <c r="E6" s="5">
        <v>20000</v>
      </c>
      <c r="F6" s="5">
        <v>3000</v>
      </c>
      <c r="G6" s="5">
        <v>1300</v>
      </c>
      <c r="H6" s="5">
        <v>2000</v>
      </c>
      <c r="I6" s="5">
        <v>2000</v>
      </c>
      <c r="J6" s="5">
        <v>2000</v>
      </c>
      <c r="K6" s="5"/>
      <c r="L6" s="5">
        <v>6156</v>
      </c>
      <c r="M6" s="5">
        <v>2000</v>
      </c>
      <c r="N6" s="5">
        <v>5000</v>
      </c>
      <c r="O6" s="5">
        <v>2000</v>
      </c>
      <c r="P6" s="5"/>
      <c r="Q6" s="5">
        <v>2000</v>
      </c>
      <c r="R6" s="5"/>
      <c r="S6" s="5">
        <v>2000</v>
      </c>
      <c r="T6" s="5">
        <v>5000</v>
      </c>
      <c r="U6" s="5">
        <v>19800</v>
      </c>
      <c r="V6" s="5"/>
      <c r="W6" s="5"/>
      <c r="X6" s="34"/>
      <c r="Y6" t="s">
        <v>111</v>
      </c>
      <c r="Z6" s="36">
        <v>0.05</v>
      </c>
      <c r="AA6" t="s">
        <v>137</v>
      </c>
    </row>
    <row r="7" spans="2:30">
      <c r="B7" s="5">
        <v>9900</v>
      </c>
      <c r="C7" s="5">
        <v>3000</v>
      </c>
      <c r="E7" s="5"/>
      <c r="I7" s="5">
        <v>3000</v>
      </c>
      <c r="J7" s="5">
        <v>3000</v>
      </c>
      <c r="K7" s="5"/>
      <c r="M7" s="5">
        <v>3000</v>
      </c>
      <c r="N7" s="5">
        <v>10000</v>
      </c>
      <c r="O7" s="5">
        <v>3000</v>
      </c>
      <c r="P7" s="5"/>
      <c r="Q7" s="5">
        <v>3000</v>
      </c>
      <c r="R7" s="5"/>
      <c r="S7" s="5">
        <v>3000</v>
      </c>
      <c r="T7" s="5">
        <v>10000</v>
      </c>
      <c r="U7" s="5">
        <v>39900</v>
      </c>
      <c r="V7" s="5"/>
      <c r="W7" s="5"/>
      <c r="X7" s="34"/>
      <c r="Y7" t="s">
        <v>126</v>
      </c>
      <c r="Z7" s="36">
        <v>0.05</v>
      </c>
      <c r="AA7" t="s">
        <v>137</v>
      </c>
      <c r="AB7" t="s">
        <v>140</v>
      </c>
    </row>
    <row r="8" spans="2:30">
      <c r="C8" s="5">
        <v>5000</v>
      </c>
      <c r="I8" s="5">
        <v>5000</v>
      </c>
      <c r="J8" s="5">
        <v>5000</v>
      </c>
      <c r="K8" s="5"/>
      <c r="M8" s="5">
        <v>5000</v>
      </c>
      <c r="O8" s="5">
        <v>5000</v>
      </c>
      <c r="Q8" s="5">
        <v>5000</v>
      </c>
      <c r="S8" s="5">
        <v>5000</v>
      </c>
      <c r="T8" s="5">
        <v>15000</v>
      </c>
      <c r="U8" s="5"/>
      <c r="V8" s="5"/>
      <c r="W8" s="5"/>
      <c r="X8" s="34"/>
      <c r="Y8" t="s">
        <v>141</v>
      </c>
      <c r="Z8" s="36">
        <v>0.05</v>
      </c>
      <c r="AA8" t="s">
        <v>137</v>
      </c>
      <c r="AB8" t="s">
        <v>142</v>
      </c>
    </row>
    <row r="9" spans="2:30">
      <c r="X9" s="34"/>
      <c r="Y9" t="s">
        <v>143</v>
      </c>
      <c r="Z9" s="36">
        <v>0.06</v>
      </c>
    </row>
    <row r="10" spans="2:30">
      <c r="X10" s="34"/>
      <c r="Y10" t="s">
        <v>144</v>
      </c>
      <c r="Z10" s="36">
        <v>0.05</v>
      </c>
      <c r="AA10" t="s">
        <v>137</v>
      </c>
    </row>
    <row r="11" spans="2:30">
      <c r="X11" s="34"/>
      <c r="Y11" t="s">
        <v>145</v>
      </c>
      <c r="Z11" s="36">
        <v>0.05</v>
      </c>
      <c r="AA11" t="s">
        <v>137</v>
      </c>
    </row>
    <row r="12" spans="2:30">
      <c r="X12" s="34"/>
      <c r="Y12" t="s">
        <v>146</v>
      </c>
      <c r="Z12" s="36">
        <v>0.05</v>
      </c>
      <c r="AA12" t="s">
        <v>137</v>
      </c>
    </row>
    <row r="13" spans="2:30">
      <c r="X13" s="34"/>
      <c r="Y13" t="s">
        <v>147</v>
      </c>
      <c r="Z13" s="36">
        <v>0.05</v>
      </c>
      <c r="AA13" t="s">
        <v>137</v>
      </c>
    </row>
    <row r="14" spans="2:30">
      <c r="X14" s="34"/>
      <c r="Y14" t="s">
        <v>148</v>
      </c>
      <c r="Z14" s="36">
        <v>0.05</v>
      </c>
      <c r="AA14" t="s">
        <v>137</v>
      </c>
    </row>
    <row r="15" spans="2:30">
      <c r="X15" s="34"/>
      <c r="Y15" t="s">
        <v>133</v>
      </c>
      <c r="Z15" s="36">
        <v>0.05</v>
      </c>
      <c r="AA15" t="s">
        <v>137</v>
      </c>
    </row>
    <row r="16" spans="2:30">
      <c r="X16" s="34"/>
      <c r="Y16" t="s">
        <v>149</v>
      </c>
      <c r="Z16" s="36">
        <v>0.5</v>
      </c>
    </row>
    <row r="17" spans="12:31">
      <c r="X17" s="34"/>
      <c r="Y17" t="s">
        <v>150</v>
      </c>
      <c r="Z17" s="36">
        <v>0.05</v>
      </c>
      <c r="AA17" t="s">
        <v>137</v>
      </c>
    </row>
    <row r="18" spans="12:31">
      <c r="X18" s="34"/>
      <c r="Y18" t="s">
        <v>151</v>
      </c>
      <c r="Z18" s="36">
        <v>0</v>
      </c>
    </row>
    <row r="19" spans="12:31">
      <c r="X19" s="34"/>
      <c r="Y19" t="s">
        <v>134</v>
      </c>
      <c r="Z19" s="36">
        <v>0.05</v>
      </c>
      <c r="AA19" t="s">
        <v>137</v>
      </c>
    </row>
    <row r="20" spans="12:31">
      <c r="X20" s="34"/>
      <c r="Y20" t="s">
        <v>152</v>
      </c>
      <c r="Z20" s="36">
        <v>0.15</v>
      </c>
    </row>
    <row r="21" spans="12:31">
      <c r="X21" s="34"/>
      <c r="Y21" t="s">
        <v>153</v>
      </c>
      <c r="Z21" s="36">
        <v>0.05</v>
      </c>
      <c r="AA21" t="s">
        <v>137</v>
      </c>
    </row>
    <row r="22" spans="12:31">
      <c r="X22" s="34"/>
      <c r="Y22" t="s">
        <v>154</v>
      </c>
      <c r="Z22" s="36">
        <v>0.05</v>
      </c>
      <c r="AA22" t="s">
        <v>137</v>
      </c>
    </row>
    <row r="23" spans="12:31">
      <c r="X23" s="34"/>
      <c r="Y23" t="s">
        <v>268</v>
      </c>
      <c r="Z23" s="36">
        <v>0.05</v>
      </c>
      <c r="AA23" t="s">
        <v>137</v>
      </c>
    </row>
    <row r="24" spans="12:31">
      <c r="X24" s="34"/>
      <c r="Y24" t="s">
        <v>155</v>
      </c>
      <c r="Z24" s="36">
        <v>0.05</v>
      </c>
      <c r="AA24" t="s">
        <v>137</v>
      </c>
      <c r="AD24" s="22"/>
      <c r="AE24" s="23"/>
    </row>
    <row r="25" spans="12:31">
      <c r="L25" s="20" t="s">
        <v>157</v>
      </c>
      <c r="X25" s="34"/>
      <c r="Y25" t="s">
        <v>156</v>
      </c>
      <c r="Z25" s="36">
        <v>0.05</v>
      </c>
      <c r="AA25" t="s">
        <v>137</v>
      </c>
      <c r="AD25" s="23"/>
    </row>
    <row r="26" spans="12:31">
      <c r="Y26" t="s">
        <v>271</v>
      </c>
      <c r="Z26" s="36">
        <v>0.05</v>
      </c>
      <c r="AA26" t="s">
        <v>137</v>
      </c>
    </row>
    <row r="27" spans="12:31">
      <c r="Y27" t="s">
        <v>155</v>
      </c>
      <c r="Z27" s="36">
        <v>0.05</v>
      </c>
      <c r="AA27" t="s">
        <v>137</v>
      </c>
    </row>
    <row r="28" spans="12:31">
      <c r="Y28" t="s">
        <v>158</v>
      </c>
      <c r="Z28" s="36">
        <v>0.05</v>
      </c>
      <c r="AA28" t="s">
        <v>137</v>
      </c>
    </row>
    <row r="29" spans="12:31">
      <c r="Y29" t="s">
        <v>159</v>
      </c>
      <c r="Z29" s="36">
        <v>0.05</v>
      </c>
      <c r="AA29" t="s">
        <v>137</v>
      </c>
    </row>
    <row r="30" spans="12:31">
      <c r="Y30" t="s">
        <v>112</v>
      </c>
      <c r="Z30" s="36">
        <v>0.05</v>
      </c>
      <c r="AA30" t="s">
        <v>137</v>
      </c>
    </row>
    <row r="31" spans="12:31">
      <c r="Y31" t="s">
        <v>160</v>
      </c>
      <c r="Z31" s="36">
        <v>0.5</v>
      </c>
    </row>
    <row r="32" spans="12:31">
      <c r="Y32" t="s">
        <v>161</v>
      </c>
      <c r="Z32" s="36">
        <v>0.05</v>
      </c>
      <c r="AA32" t="s">
        <v>137</v>
      </c>
    </row>
    <row r="33" spans="25:27">
      <c r="Y33" t="s">
        <v>162</v>
      </c>
      <c r="Z33" s="36">
        <v>0.05</v>
      </c>
      <c r="AA33" t="s">
        <v>137</v>
      </c>
    </row>
    <row r="34" spans="25:27">
      <c r="Y34" t="s">
        <v>163</v>
      </c>
      <c r="Z34" s="36">
        <v>0.06</v>
      </c>
    </row>
    <row r="35" spans="25:27">
      <c r="Y35" t="s">
        <v>164</v>
      </c>
      <c r="Z35" s="36">
        <v>0.05</v>
      </c>
      <c r="AA35" t="s">
        <v>137</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品番リスト!$A$3:$A$28</xm:f>
          </x14:formula1>
          <xm:sqref>Y4</xm:sqref>
        </x14:dataValidation>
        <x14:dataValidation type="list" allowBlank="1" showInputMessage="1" showErrorMessage="1" xr:uid="{9CD5E83E-158C-431E-AF7E-B830B3CE2A22}">
          <x14:formula1>
            <xm:f>品番リスト!$A$3:$A$28</xm:f>
          </x14:formula1>
          <xm:sqref>Y5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defaultColWidth="10.5" defaultRowHeight="18"/>
  <sheetData>
    <row r="1" spans="1:15" s="30" customFormat="1">
      <c r="A1" s="29" t="s">
        <v>165</v>
      </c>
    </row>
    <row r="2" spans="1:15" s="28" customFormat="1" ht="15">
      <c r="A2" s="31" t="s">
        <v>166</v>
      </c>
    </row>
    <row r="3" spans="1:15" s="28" customFormat="1" ht="15">
      <c r="A3" s="31" t="s">
        <v>167</v>
      </c>
    </row>
    <row r="4" spans="1:15">
      <c r="A4" s="307"/>
      <c r="B4" s="307"/>
      <c r="C4" s="307"/>
      <c r="D4" s="307"/>
      <c r="E4" s="307"/>
      <c r="F4" s="307"/>
      <c r="G4" s="307"/>
      <c r="H4" s="307"/>
      <c r="I4" s="307"/>
      <c r="J4" s="307"/>
      <c r="K4" s="307"/>
      <c r="L4" s="307"/>
      <c r="M4" s="307"/>
      <c r="N4" s="307"/>
      <c r="O4" s="307"/>
    </row>
    <row r="5" spans="1:15">
      <c r="A5" s="307"/>
      <c r="B5" s="307"/>
      <c r="C5" s="307"/>
      <c r="D5" s="307"/>
      <c r="E5" s="307"/>
      <c r="F5" s="307"/>
      <c r="G5" s="307"/>
      <c r="H5" s="307"/>
      <c r="I5" s="307"/>
      <c r="J5" s="307"/>
      <c r="K5" s="307"/>
      <c r="L5" s="307"/>
      <c r="M5" s="307"/>
      <c r="N5" s="307"/>
      <c r="O5" s="307"/>
    </row>
    <row r="6" spans="1:15">
      <c r="A6" s="307"/>
      <c r="B6" s="307"/>
      <c r="C6" s="307"/>
      <c r="D6" s="307"/>
      <c r="E6" s="307"/>
      <c r="F6" s="307"/>
      <c r="G6" s="307"/>
      <c r="H6" s="307"/>
      <c r="I6" s="307"/>
      <c r="J6" s="307"/>
      <c r="K6" s="307"/>
      <c r="L6" s="307"/>
      <c r="M6" s="307"/>
      <c r="N6" s="307"/>
      <c r="O6" s="307"/>
    </row>
    <row r="7" spans="1:15">
      <c r="A7" s="307"/>
      <c r="B7" s="307"/>
      <c r="C7" s="307"/>
      <c r="D7" s="307"/>
      <c r="E7" s="307"/>
      <c r="F7" s="307"/>
      <c r="G7" s="307"/>
      <c r="H7" s="307"/>
      <c r="I7" s="307"/>
      <c r="J7" s="307"/>
      <c r="K7" s="307"/>
      <c r="L7" s="307"/>
      <c r="M7" s="307"/>
      <c r="N7" s="307"/>
      <c r="O7" s="307"/>
    </row>
    <row r="8" spans="1:15">
      <c r="A8" s="307"/>
      <c r="B8" s="307"/>
      <c r="C8" s="307"/>
      <c r="D8" s="307"/>
      <c r="E8" s="307"/>
      <c r="F8" s="307"/>
      <c r="G8" s="307"/>
      <c r="H8" s="307"/>
      <c r="I8" s="307"/>
      <c r="J8" s="307"/>
      <c r="K8" s="307"/>
      <c r="L8" s="307"/>
      <c r="M8" s="307"/>
      <c r="N8" s="307"/>
      <c r="O8" s="307"/>
    </row>
    <row r="9" spans="1:15">
      <c r="A9" s="307"/>
      <c r="B9" s="307"/>
      <c r="C9" s="307"/>
      <c r="D9" s="307"/>
      <c r="E9" s="307"/>
      <c r="F9" s="307"/>
      <c r="G9" s="307"/>
      <c r="H9" s="307"/>
      <c r="I9" s="307"/>
      <c r="J9" s="307"/>
      <c r="K9" s="307"/>
      <c r="L9" s="307"/>
      <c r="M9" s="307"/>
      <c r="N9" s="307"/>
      <c r="O9" s="307"/>
    </row>
    <row r="10" spans="1:15">
      <c r="A10" s="307"/>
      <c r="B10" s="307"/>
      <c r="C10" s="307"/>
      <c r="D10" s="307"/>
      <c r="E10" s="307"/>
      <c r="F10" s="307"/>
      <c r="G10" s="307"/>
      <c r="H10" s="307"/>
      <c r="I10" s="307"/>
      <c r="J10" s="307"/>
      <c r="K10" s="307"/>
      <c r="L10" s="307"/>
      <c r="M10" s="307"/>
      <c r="N10" s="307"/>
      <c r="O10" s="307"/>
    </row>
    <row r="11" spans="1:15">
      <c r="A11" s="307"/>
      <c r="B11" s="307"/>
      <c r="C11" s="307"/>
      <c r="D11" s="307"/>
      <c r="E11" s="307"/>
      <c r="F11" s="307"/>
      <c r="G11" s="307"/>
      <c r="H11" s="307"/>
      <c r="I11" s="307"/>
      <c r="J11" s="307"/>
      <c r="K11" s="307"/>
      <c r="L11" s="307"/>
      <c r="M11" s="307"/>
      <c r="N11" s="307"/>
      <c r="O11" s="307"/>
    </row>
    <row r="12" spans="1:15">
      <c r="A12" s="307"/>
      <c r="B12" s="307"/>
      <c r="C12" s="307"/>
      <c r="D12" s="307"/>
      <c r="E12" s="307"/>
      <c r="F12" s="307"/>
      <c r="G12" s="307"/>
      <c r="H12" s="307"/>
      <c r="I12" s="307"/>
      <c r="J12" s="307"/>
      <c r="K12" s="307"/>
      <c r="L12" s="307"/>
      <c r="M12" s="307"/>
      <c r="N12" s="307"/>
      <c r="O12" s="307"/>
    </row>
    <row r="13" spans="1:15">
      <c r="A13" s="307"/>
      <c r="B13" s="307"/>
      <c r="C13" s="307"/>
      <c r="D13" s="307"/>
      <c r="E13" s="307"/>
      <c r="F13" s="307"/>
      <c r="G13" s="307"/>
      <c r="H13" s="307"/>
      <c r="I13" s="307"/>
      <c r="J13" s="307"/>
      <c r="K13" s="307"/>
      <c r="L13" s="307"/>
      <c r="M13" s="307"/>
      <c r="N13" s="307"/>
      <c r="O13" s="307"/>
    </row>
    <row r="14" spans="1:15">
      <c r="A14" s="307"/>
      <c r="B14" s="307"/>
      <c r="C14" s="307"/>
      <c r="D14" s="307"/>
      <c r="E14" s="307"/>
      <c r="F14" s="307"/>
      <c r="G14" s="307"/>
      <c r="H14" s="307"/>
      <c r="I14" s="307"/>
      <c r="J14" s="307"/>
      <c r="K14" s="307"/>
      <c r="L14" s="307"/>
      <c r="M14" s="307"/>
      <c r="N14" s="307"/>
      <c r="O14" s="307"/>
    </row>
    <row r="15" spans="1:15">
      <c r="A15" s="307"/>
      <c r="B15" s="307"/>
      <c r="C15" s="307"/>
      <c r="D15" s="307"/>
      <c r="E15" s="307"/>
      <c r="F15" s="307"/>
      <c r="G15" s="307"/>
      <c r="H15" s="307"/>
      <c r="I15" s="307"/>
      <c r="J15" s="307"/>
      <c r="K15" s="307"/>
      <c r="L15" s="307"/>
      <c r="M15" s="307"/>
      <c r="N15" s="307"/>
      <c r="O15" s="307"/>
    </row>
    <row r="16" spans="1:15">
      <c r="A16" s="307"/>
      <c r="B16" s="307"/>
      <c r="C16" s="307"/>
      <c r="D16" s="307"/>
      <c r="E16" s="307"/>
      <c r="F16" s="307"/>
      <c r="G16" s="307"/>
      <c r="H16" s="307"/>
      <c r="I16" s="307"/>
      <c r="J16" s="307"/>
      <c r="K16" s="307"/>
      <c r="L16" s="307"/>
      <c r="M16" s="307"/>
      <c r="N16" s="307"/>
      <c r="O16" s="307"/>
    </row>
    <row r="17" spans="1:15">
      <c r="A17" s="307"/>
      <c r="B17" s="307"/>
      <c r="C17" s="307"/>
      <c r="D17" s="307"/>
      <c r="E17" s="307"/>
      <c r="F17" s="307"/>
      <c r="G17" s="307"/>
      <c r="H17" s="307"/>
      <c r="I17" s="307"/>
      <c r="J17" s="307"/>
      <c r="K17" s="307"/>
      <c r="L17" s="307"/>
      <c r="M17" s="307"/>
      <c r="N17" s="307"/>
      <c r="O17" s="307"/>
    </row>
    <row r="18" spans="1:15">
      <c r="A18" s="307"/>
      <c r="B18" s="307"/>
      <c r="C18" s="307"/>
      <c r="D18" s="307"/>
      <c r="E18" s="307"/>
      <c r="F18" s="307"/>
      <c r="G18" s="307"/>
      <c r="H18" s="307"/>
      <c r="I18" s="307"/>
      <c r="J18" s="307"/>
      <c r="K18" s="307"/>
      <c r="L18" s="307"/>
      <c r="M18" s="307"/>
      <c r="N18" s="307"/>
      <c r="O18" s="307"/>
    </row>
    <row r="19" spans="1:15">
      <c r="A19" s="307"/>
      <c r="B19" s="307"/>
      <c r="C19" s="307"/>
      <c r="D19" s="307"/>
      <c r="E19" s="307"/>
      <c r="F19" s="307"/>
      <c r="G19" s="307"/>
      <c r="H19" s="307"/>
      <c r="I19" s="307"/>
      <c r="J19" s="307"/>
      <c r="K19" s="307"/>
      <c r="L19" s="307"/>
      <c r="M19" s="307"/>
      <c r="N19" s="307"/>
      <c r="O19" s="307"/>
    </row>
    <row r="20" spans="1:15">
      <c r="A20" s="307"/>
      <c r="B20" s="307"/>
      <c r="C20" s="307"/>
      <c r="D20" s="307"/>
      <c r="E20" s="307"/>
      <c r="F20" s="307"/>
      <c r="G20" s="307"/>
      <c r="H20" s="307"/>
      <c r="I20" s="307"/>
      <c r="J20" s="307"/>
      <c r="K20" s="307"/>
      <c r="L20" s="307"/>
      <c r="M20" s="307"/>
      <c r="N20" s="307"/>
      <c r="O20" s="307"/>
    </row>
    <row r="21" spans="1:15">
      <c r="A21" s="307"/>
      <c r="B21" s="307"/>
      <c r="C21" s="307"/>
      <c r="D21" s="307"/>
      <c r="E21" s="307"/>
      <c r="F21" s="307"/>
      <c r="G21" s="307"/>
      <c r="H21" s="307"/>
      <c r="I21" s="307"/>
      <c r="J21" s="307"/>
      <c r="K21" s="307"/>
      <c r="L21" s="307"/>
      <c r="M21" s="307"/>
      <c r="N21" s="307"/>
      <c r="O21" s="307"/>
    </row>
    <row r="22" spans="1:15">
      <c r="A22" s="307"/>
      <c r="B22" s="307"/>
      <c r="C22" s="307"/>
      <c r="D22" s="307"/>
      <c r="E22" s="307"/>
      <c r="F22" s="307"/>
      <c r="G22" s="307"/>
      <c r="H22" s="307"/>
      <c r="I22" s="307"/>
      <c r="J22" s="307"/>
      <c r="K22" s="307"/>
      <c r="L22" s="307"/>
      <c r="M22" s="307"/>
      <c r="N22" s="307"/>
      <c r="O22" s="307"/>
    </row>
    <row r="23" spans="1:15">
      <c r="A23" s="307"/>
      <c r="B23" s="307"/>
      <c r="C23" s="307"/>
      <c r="D23" s="307"/>
      <c r="E23" s="307"/>
      <c r="F23" s="307"/>
      <c r="G23" s="307"/>
      <c r="H23" s="307"/>
      <c r="I23" s="307"/>
      <c r="J23" s="307"/>
      <c r="K23" s="307"/>
      <c r="L23" s="307"/>
      <c r="M23" s="307"/>
      <c r="N23" s="307"/>
      <c r="O23" s="307"/>
    </row>
    <row r="24" spans="1:15">
      <c r="A24" s="307"/>
      <c r="B24" s="307"/>
      <c r="C24" s="307"/>
      <c r="D24" s="307"/>
      <c r="E24" s="307"/>
      <c r="F24" s="307"/>
      <c r="G24" s="307"/>
      <c r="H24" s="307"/>
      <c r="I24" s="307"/>
      <c r="J24" s="307"/>
      <c r="K24" s="307"/>
      <c r="L24" s="307"/>
      <c r="M24" s="307"/>
      <c r="N24" s="307"/>
      <c r="O24" s="307"/>
    </row>
    <row r="25" spans="1:15">
      <c r="A25" s="307"/>
      <c r="B25" s="307"/>
      <c r="C25" s="307"/>
      <c r="D25" s="307"/>
      <c r="E25" s="307"/>
      <c r="F25" s="307"/>
      <c r="G25" s="307"/>
      <c r="H25" s="307"/>
      <c r="I25" s="307"/>
      <c r="J25" s="307"/>
      <c r="K25" s="307"/>
      <c r="L25" s="307"/>
      <c r="M25" s="307"/>
      <c r="N25" s="307"/>
      <c r="O25" s="307"/>
    </row>
    <row r="26" spans="1:15">
      <c r="A26" s="307"/>
      <c r="B26" s="307"/>
      <c r="C26" s="307"/>
      <c r="D26" s="307"/>
      <c r="E26" s="307"/>
      <c r="F26" s="307"/>
      <c r="G26" s="307"/>
      <c r="H26" s="307"/>
      <c r="I26" s="307"/>
      <c r="J26" s="307"/>
      <c r="K26" s="307"/>
      <c r="L26" s="307"/>
      <c r="M26" s="307"/>
      <c r="N26" s="307"/>
      <c r="O26" s="307"/>
    </row>
    <row r="27" spans="1:15">
      <c r="A27" s="307"/>
      <c r="B27" s="307"/>
      <c r="C27" s="307"/>
      <c r="D27" s="307"/>
      <c r="E27" s="307"/>
      <c r="F27" s="307"/>
      <c r="G27" s="307"/>
      <c r="H27" s="307"/>
      <c r="I27" s="307"/>
      <c r="J27" s="307"/>
      <c r="K27" s="307"/>
      <c r="L27" s="307"/>
      <c r="M27" s="307"/>
      <c r="N27" s="307"/>
      <c r="O27" s="307"/>
    </row>
    <row r="28" spans="1:15">
      <c r="A28" s="307"/>
      <c r="B28" s="307"/>
      <c r="C28" s="307"/>
      <c r="D28" s="307"/>
      <c r="E28" s="307"/>
      <c r="F28" s="307"/>
      <c r="G28" s="307"/>
      <c r="H28" s="307"/>
      <c r="I28" s="307"/>
      <c r="J28" s="307"/>
      <c r="K28" s="307"/>
      <c r="L28" s="307"/>
      <c r="M28" s="307"/>
      <c r="N28" s="307"/>
      <c r="O28" s="307"/>
    </row>
    <row r="29" spans="1:15">
      <c r="A29" s="307"/>
      <c r="B29" s="307"/>
      <c r="C29" s="307"/>
      <c r="D29" s="307"/>
      <c r="E29" s="307"/>
      <c r="F29" s="307"/>
      <c r="G29" s="307"/>
      <c r="H29" s="307"/>
      <c r="I29" s="307"/>
      <c r="J29" s="307"/>
      <c r="K29" s="307"/>
      <c r="L29" s="307"/>
      <c r="M29" s="307"/>
      <c r="N29" s="307"/>
      <c r="O29" s="307"/>
    </row>
    <row r="30" spans="1:15">
      <c r="A30" s="307"/>
      <c r="B30" s="307"/>
      <c r="C30" s="307"/>
      <c r="D30" s="307"/>
      <c r="E30" s="307"/>
      <c r="F30" s="307"/>
      <c r="G30" s="307"/>
      <c r="H30" s="307"/>
      <c r="I30" s="307"/>
      <c r="J30" s="307"/>
      <c r="K30" s="307"/>
      <c r="L30" s="307"/>
      <c r="M30" s="307"/>
      <c r="N30" s="307"/>
      <c r="O30" s="307"/>
    </row>
    <row r="31" spans="1:15">
      <c r="A31" s="307"/>
      <c r="B31" s="307"/>
      <c r="C31" s="307"/>
      <c r="D31" s="307"/>
      <c r="E31" s="307"/>
      <c r="F31" s="307"/>
      <c r="G31" s="307"/>
      <c r="H31" s="307"/>
      <c r="I31" s="307"/>
      <c r="J31" s="307"/>
      <c r="K31" s="307"/>
      <c r="L31" s="307"/>
      <c r="M31" s="307"/>
      <c r="N31" s="307"/>
      <c r="O31" s="307"/>
    </row>
    <row r="32" spans="1:15">
      <c r="A32" s="307"/>
      <c r="B32" s="307"/>
      <c r="C32" s="307"/>
      <c r="D32" s="307"/>
      <c r="E32" s="307"/>
      <c r="F32" s="307"/>
      <c r="G32" s="307"/>
      <c r="H32" s="307"/>
      <c r="I32" s="307"/>
      <c r="J32" s="307"/>
      <c r="K32" s="307"/>
      <c r="L32" s="307"/>
      <c r="M32" s="307"/>
      <c r="N32" s="307"/>
      <c r="O32" s="307"/>
    </row>
    <row r="33" spans="1:15">
      <c r="A33" s="307"/>
      <c r="B33" s="307"/>
      <c r="C33" s="307"/>
      <c r="D33" s="307"/>
      <c r="E33" s="307"/>
      <c r="F33" s="307"/>
      <c r="G33" s="307"/>
      <c r="H33" s="307"/>
      <c r="I33" s="307"/>
      <c r="J33" s="307"/>
      <c r="K33" s="307"/>
      <c r="L33" s="307"/>
      <c r="M33" s="307"/>
      <c r="N33" s="307"/>
      <c r="O33" s="307"/>
    </row>
    <row r="34" spans="1:15">
      <c r="A34" s="307"/>
      <c r="B34" s="307"/>
      <c r="C34" s="307"/>
      <c r="D34" s="307"/>
      <c r="E34" s="307"/>
      <c r="F34" s="307"/>
      <c r="G34" s="307"/>
      <c r="H34" s="307"/>
      <c r="I34" s="307"/>
      <c r="J34" s="307"/>
      <c r="K34" s="307"/>
      <c r="L34" s="307"/>
      <c r="M34" s="307"/>
      <c r="N34" s="307"/>
      <c r="O34" s="307"/>
    </row>
    <row r="35" spans="1:15">
      <c r="A35" s="307"/>
      <c r="B35" s="307"/>
      <c r="C35" s="307"/>
      <c r="D35" s="307"/>
      <c r="E35" s="307"/>
      <c r="F35" s="307"/>
      <c r="G35" s="307"/>
      <c r="H35" s="307"/>
      <c r="I35" s="307"/>
      <c r="J35" s="307"/>
      <c r="K35" s="307"/>
      <c r="L35" s="307"/>
      <c r="M35" s="307"/>
      <c r="N35" s="307"/>
      <c r="O35" s="307"/>
    </row>
    <row r="36" spans="1:15">
      <c r="A36" s="307"/>
      <c r="B36" s="307"/>
      <c r="C36" s="307"/>
      <c r="D36" s="307"/>
      <c r="E36" s="307"/>
      <c r="F36" s="307"/>
      <c r="G36" s="307"/>
      <c r="H36" s="307"/>
      <c r="I36" s="307"/>
      <c r="J36" s="307"/>
      <c r="K36" s="307"/>
      <c r="L36" s="307"/>
      <c r="M36" s="307"/>
      <c r="N36" s="307"/>
      <c r="O36" s="307"/>
    </row>
    <row r="37" spans="1:15">
      <c r="A37" s="307"/>
      <c r="B37" s="307"/>
      <c r="C37" s="307"/>
      <c r="D37" s="307"/>
      <c r="E37" s="307"/>
      <c r="F37" s="307"/>
      <c r="G37" s="307"/>
      <c r="H37" s="307"/>
      <c r="I37" s="307"/>
      <c r="J37" s="307"/>
      <c r="K37" s="307"/>
      <c r="L37" s="307"/>
      <c r="M37" s="307"/>
      <c r="N37" s="307"/>
      <c r="O37" s="307"/>
    </row>
    <row r="38" spans="1:15">
      <c r="A38" s="307"/>
      <c r="B38" s="307"/>
      <c r="C38" s="307"/>
      <c r="D38" s="307"/>
      <c r="E38" s="307"/>
      <c r="F38" s="307"/>
      <c r="G38" s="307"/>
      <c r="H38" s="307"/>
      <c r="I38" s="307"/>
      <c r="J38" s="307"/>
      <c r="K38" s="307"/>
      <c r="L38" s="307"/>
      <c r="M38" s="307"/>
      <c r="N38" s="307"/>
      <c r="O38" s="307"/>
    </row>
    <row r="39" spans="1:15">
      <c r="A39" s="307"/>
      <c r="B39" s="307"/>
      <c r="C39" s="307"/>
      <c r="D39" s="307"/>
      <c r="E39" s="307"/>
      <c r="F39" s="307"/>
      <c r="G39" s="307"/>
      <c r="H39" s="307"/>
      <c r="I39" s="307"/>
      <c r="J39" s="307"/>
      <c r="K39" s="307"/>
      <c r="L39" s="307"/>
      <c r="M39" s="307"/>
      <c r="N39" s="307"/>
      <c r="O39" s="307"/>
    </row>
    <row r="40" spans="1:15">
      <c r="A40" s="307"/>
      <c r="B40" s="307"/>
      <c r="C40" s="307"/>
      <c r="D40" s="307"/>
      <c r="E40" s="307"/>
      <c r="F40" s="307"/>
      <c r="G40" s="307"/>
      <c r="H40" s="307"/>
      <c r="I40" s="307"/>
      <c r="J40" s="307"/>
      <c r="K40" s="307"/>
      <c r="L40" s="307"/>
      <c r="M40" s="307"/>
      <c r="N40" s="307"/>
      <c r="O40" s="307"/>
    </row>
    <row r="41" spans="1:15">
      <c r="A41" s="307"/>
      <c r="B41" s="307"/>
      <c r="C41" s="307"/>
      <c r="D41" s="307"/>
      <c r="E41" s="307"/>
      <c r="F41" s="307"/>
      <c r="G41" s="307"/>
      <c r="H41" s="307"/>
      <c r="I41" s="307"/>
      <c r="J41" s="307"/>
      <c r="K41" s="307"/>
      <c r="L41" s="307"/>
      <c r="M41" s="307"/>
      <c r="N41" s="307"/>
      <c r="O41" s="307"/>
    </row>
    <row r="42" spans="1:15">
      <c r="A42" s="307"/>
      <c r="B42" s="307"/>
      <c r="C42" s="307"/>
      <c r="D42" s="307"/>
      <c r="E42" s="307"/>
      <c r="F42" s="307"/>
      <c r="G42" s="307"/>
      <c r="H42" s="307"/>
      <c r="I42" s="307"/>
      <c r="J42" s="307"/>
      <c r="K42" s="307"/>
      <c r="L42" s="307"/>
      <c r="M42" s="307"/>
      <c r="N42" s="307"/>
      <c r="O42" s="307"/>
    </row>
    <row r="43" spans="1:15">
      <c r="A43" s="307"/>
      <c r="B43" s="307"/>
      <c r="C43" s="307"/>
      <c r="D43" s="307"/>
      <c r="E43" s="307"/>
      <c r="F43" s="307"/>
      <c r="G43" s="307"/>
      <c r="H43" s="307"/>
      <c r="I43" s="307"/>
      <c r="J43" s="307"/>
      <c r="K43" s="307"/>
      <c r="L43" s="307"/>
      <c r="M43" s="307"/>
      <c r="N43" s="307"/>
      <c r="O43" s="307"/>
    </row>
    <row r="44" spans="1:15">
      <c r="A44" s="307"/>
      <c r="B44" s="307"/>
      <c r="C44" s="307"/>
      <c r="D44" s="307"/>
      <c r="E44" s="307"/>
      <c r="F44" s="307"/>
      <c r="G44" s="307"/>
      <c r="H44" s="307"/>
      <c r="I44" s="307"/>
      <c r="J44" s="307"/>
      <c r="K44" s="307"/>
      <c r="L44" s="307"/>
      <c r="M44" s="307"/>
      <c r="N44" s="307"/>
      <c r="O44" s="307"/>
    </row>
    <row r="45" spans="1:15">
      <c r="A45" s="307"/>
      <c r="B45" s="307"/>
      <c r="C45" s="307"/>
      <c r="D45" s="307"/>
      <c r="E45" s="307"/>
      <c r="F45" s="307"/>
      <c r="G45" s="307"/>
      <c r="H45" s="307"/>
      <c r="I45" s="307"/>
      <c r="J45" s="307"/>
      <c r="K45" s="307"/>
      <c r="L45" s="307"/>
      <c r="M45" s="307"/>
      <c r="N45" s="307"/>
      <c r="O45" s="307"/>
    </row>
    <row r="46" spans="1:15">
      <c r="A46" s="307"/>
      <c r="B46" s="307"/>
      <c r="C46" s="307"/>
      <c r="D46" s="307"/>
      <c r="E46" s="307"/>
      <c r="F46" s="307"/>
      <c r="G46" s="307"/>
      <c r="H46" s="307"/>
      <c r="I46" s="307"/>
      <c r="J46" s="307"/>
      <c r="K46" s="307"/>
      <c r="L46" s="307"/>
      <c r="M46" s="307"/>
      <c r="N46" s="307"/>
      <c r="O46" s="307"/>
    </row>
    <row r="47" spans="1:15">
      <c r="A47" s="307"/>
      <c r="B47" s="307"/>
      <c r="C47" s="307"/>
      <c r="D47" s="307"/>
      <c r="E47" s="307"/>
      <c r="F47" s="307"/>
      <c r="G47" s="307"/>
      <c r="H47" s="307"/>
      <c r="I47" s="307"/>
      <c r="J47" s="307"/>
      <c r="K47" s="307"/>
      <c r="L47" s="307"/>
      <c r="M47" s="307"/>
      <c r="N47" s="307"/>
      <c r="O47" s="307"/>
    </row>
    <row r="48" spans="1:15">
      <c r="A48" s="307"/>
      <c r="B48" s="307"/>
      <c r="C48" s="307"/>
      <c r="D48" s="307"/>
      <c r="E48" s="307"/>
      <c r="F48" s="307"/>
      <c r="G48" s="307"/>
      <c r="H48" s="307"/>
      <c r="I48" s="307"/>
      <c r="J48" s="307"/>
      <c r="K48" s="307"/>
      <c r="L48" s="307"/>
      <c r="M48" s="307"/>
      <c r="N48" s="307"/>
      <c r="O48" s="307"/>
    </row>
    <row r="49" spans="1:15">
      <c r="A49" s="307"/>
      <c r="B49" s="307"/>
      <c r="C49" s="307"/>
      <c r="D49" s="307"/>
      <c r="E49" s="307"/>
      <c r="F49" s="307"/>
      <c r="G49" s="307"/>
      <c r="H49" s="307"/>
      <c r="I49" s="307"/>
      <c r="J49" s="307"/>
      <c r="K49" s="307"/>
      <c r="L49" s="307"/>
      <c r="M49" s="307"/>
      <c r="N49" s="307"/>
      <c r="O49" s="307"/>
    </row>
    <row r="50" spans="1:15">
      <c r="A50" s="307"/>
      <c r="B50" s="307"/>
      <c r="C50" s="307"/>
      <c r="D50" s="307"/>
      <c r="E50" s="307"/>
      <c r="F50" s="307"/>
      <c r="G50" s="307"/>
      <c r="H50" s="307"/>
      <c r="I50" s="307"/>
      <c r="J50" s="307"/>
      <c r="K50" s="307"/>
      <c r="L50" s="307"/>
      <c r="M50" s="307"/>
      <c r="N50" s="307"/>
      <c r="O50" s="307"/>
    </row>
    <row r="51" spans="1:15">
      <c r="A51" s="307"/>
      <c r="B51" s="307"/>
      <c r="C51" s="307"/>
      <c r="D51" s="307"/>
      <c r="E51" s="307"/>
      <c r="F51" s="307"/>
      <c r="G51" s="307"/>
      <c r="H51" s="307"/>
      <c r="I51" s="307"/>
      <c r="J51" s="307"/>
      <c r="K51" s="307"/>
      <c r="L51" s="307"/>
      <c r="M51" s="307"/>
      <c r="N51" s="307"/>
      <c r="O51" s="307"/>
    </row>
    <row r="52" spans="1:15">
      <c r="A52" s="307"/>
      <c r="B52" s="307"/>
      <c r="C52" s="307"/>
      <c r="D52" s="307"/>
      <c r="E52" s="307"/>
      <c r="F52" s="307"/>
      <c r="G52" s="307"/>
      <c r="H52" s="307"/>
      <c r="I52" s="307"/>
      <c r="J52" s="307"/>
      <c r="K52" s="307"/>
      <c r="L52" s="307"/>
      <c r="M52" s="307"/>
      <c r="N52" s="307"/>
      <c r="O52" s="307"/>
    </row>
    <row r="53" spans="1:15">
      <c r="A53" s="307"/>
      <c r="B53" s="307"/>
      <c r="C53" s="307"/>
      <c r="D53" s="307"/>
      <c r="E53" s="307"/>
      <c r="F53" s="307"/>
      <c r="G53" s="307"/>
      <c r="H53" s="307"/>
      <c r="I53" s="307"/>
      <c r="J53" s="307"/>
      <c r="K53" s="307"/>
      <c r="L53" s="307"/>
      <c r="M53" s="307"/>
      <c r="N53" s="307"/>
      <c r="O53" s="307"/>
    </row>
    <row r="54" spans="1:15">
      <c r="A54" s="307"/>
      <c r="B54" s="307"/>
      <c r="C54" s="307"/>
      <c r="D54" s="307"/>
      <c r="E54" s="307"/>
      <c r="F54" s="307"/>
      <c r="G54" s="307"/>
      <c r="H54" s="307"/>
      <c r="I54" s="307"/>
      <c r="J54" s="307"/>
      <c r="K54" s="307"/>
      <c r="L54" s="307"/>
      <c r="M54" s="307"/>
      <c r="N54" s="307"/>
      <c r="O54" s="307"/>
    </row>
    <row r="55" spans="1:15">
      <c r="A55" s="307"/>
      <c r="B55" s="307"/>
      <c r="C55" s="307"/>
      <c r="D55" s="307"/>
      <c r="E55" s="307"/>
      <c r="F55" s="307"/>
      <c r="G55" s="307"/>
      <c r="H55" s="307"/>
      <c r="I55" s="307"/>
      <c r="J55" s="307"/>
      <c r="K55" s="307"/>
      <c r="L55" s="307"/>
      <c r="M55" s="307"/>
      <c r="N55" s="307"/>
      <c r="O55" s="307"/>
    </row>
    <row r="56" spans="1:15">
      <c r="A56" s="307"/>
      <c r="B56" s="307"/>
      <c r="C56" s="307"/>
      <c r="D56" s="307"/>
      <c r="E56" s="307"/>
      <c r="F56" s="307"/>
      <c r="G56" s="307"/>
      <c r="H56" s="307"/>
      <c r="I56" s="307"/>
      <c r="J56" s="307"/>
      <c r="K56" s="307"/>
      <c r="L56" s="307"/>
      <c r="M56" s="307"/>
      <c r="N56" s="307"/>
      <c r="O56" s="307"/>
    </row>
    <row r="57" spans="1:15">
      <c r="A57" s="307"/>
      <c r="B57" s="307"/>
      <c r="C57" s="307"/>
      <c r="D57" s="307"/>
      <c r="E57" s="307"/>
      <c r="F57" s="307"/>
      <c r="G57" s="307"/>
      <c r="H57" s="307"/>
      <c r="I57" s="307"/>
      <c r="J57" s="307"/>
      <c r="K57" s="307"/>
      <c r="L57" s="307"/>
      <c r="M57" s="307"/>
      <c r="N57" s="307"/>
      <c r="O57" s="307"/>
    </row>
    <row r="58" spans="1:15">
      <c r="A58" s="307"/>
      <c r="B58" s="307"/>
      <c r="C58" s="307"/>
      <c r="D58" s="307"/>
      <c r="E58" s="307"/>
      <c r="F58" s="307"/>
      <c r="G58" s="307"/>
      <c r="H58" s="307"/>
      <c r="I58" s="307"/>
      <c r="J58" s="307"/>
      <c r="K58" s="307"/>
      <c r="L58" s="307"/>
      <c r="M58" s="307"/>
      <c r="N58" s="307"/>
      <c r="O58" s="307"/>
    </row>
    <row r="59" spans="1:15">
      <c r="A59" s="307"/>
      <c r="B59" s="307"/>
      <c r="C59" s="307"/>
      <c r="D59" s="307"/>
      <c r="E59" s="307"/>
      <c r="F59" s="307"/>
      <c r="G59" s="307"/>
      <c r="H59" s="307"/>
      <c r="I59" s="307"/>
      <c r="J59" s="307"/>
      <c r="K59" s="307"/>
      <c r="L59" s="307"/>
      <c r="M59" s="307"/>
      <c r="N59" s="307"/>
      <c r="O59" s="307"/>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defaultColWidth="10.5" defaultRowHeight="18"/>
  <sheetData>
    <row r="1" spans="1:15" s="30" customFormat="1">
      <c r="A1" s="29" t="s">
        <v>168</v>
      </c>
    </row>
    <row r="2" spans="1:15" s="28" customFormat="1" ht="15">
      <c r="A2" s="31" t="s">
        <v>166</v>
      </c>
    </row>
    <row r="3" spans="1:15" s="28" customFormat="1" ht="15">
      <c r="A3" s="31" t="s">
        <v>169</v>
      </c>
    </row>
    <row r="4" spans="1:15">
      <c r="A4" s="307"/>
      <c r="B4" s="307"/>
      <c r="C4" s="307"/>
      <c r="D4" s="307"/>
      <c r="E4" s="307"/>
      <c r="F4" s="307"/>
      <c r="G4" s="307"/>
      <c r="H4" s="307"/>
      <c r="I4" s="307"/>
      <c r="J4" s="307"/>
      <c r="K4" s="307"/>
      <c r="L4" s="307"/>
      <c r="M4" s="307"/>
      <c r="N4" s="307"/>
      <c r="O4" s="307"/>
    </row>
    <row r="5" spans="1:15">
      <c r="A5" s="307"/>
      <c r="B5" s="307"/>
      <c r="C5" s="307"/>
      <c r="D5" s="307"/>
      <c r="E5" s="307"/>
      <c r="F5" s="307"/>
      <c r="G5" s="307"/>
      <c r="H5" s="307"/>
      <c r="I5" s="307"/>
      <c r="J5" s="307"/>
      <c r="K5" s="307"/>
      <c r="L5" s="307"/>
      <c r="M5" s="307"/>
      <c r="N5" s="307"/>
      <c r="O5" s="307"/>
    </row>
    <row r="6" spans="1:15">
      <c r="A6" s="307"/>
      <c r="B6" s="307"/>
      <c r="C6" s="307"/>
      <c r="D6" s="307"/>
      <c r="E6" s="307"/>
      <c r="F6" s="307"/>
      <c r="G6" s="307"/>
      <c r="H6" s="307"/>
      <c r="I6" s="307"/>
      <c r="J6" s="307"/>
      <c r="K6" s="307"/>
      <c r="L6" s="307"/>
      <c r="M6" s="307"/>
      <c r="N6" s="307"/>
      <c r="O6" s="307"/>
    </row>
    <row r="7" spans="1:15">
      <c r="A7" s="307"/>
      <c r="B7" s="307"/>
      <c r="C7" s="307"/>
      <c r="D7" s="307"/>
      <c r="E7" s="307"/>
      <c r="F7" s="307"/>
      <c r="G7" s="307"/>
      <c r="H7" s="307"/>
      <c r="I7" s="307"/>
      <c r="J7" s="307"/>
      <c r="K7" s="307"/>
      <c r="L7" s="307"/>
      <c r="M7" s="307"/>
      <c r="N7" s="307"/>
      <c r="O7" s="307"/>
    </row>
    <row r="8" spans="1:15">
      <c r="A8" s="307"/>
      <c r="B8" s="307"/>
      <c r="C8" s="307"/>
      <c r="D8" s="307"/>
      <c r="E8" s="307"/>
      <c r="F8" s="307"/>
      <c r="G8" s="307"/>
      <c r="H8" s="307"/>
      <c r="I8" s="307"/>
      <c r="J8" s="307"/>
      <c r="K8" s="307"/>
      <c r="L8" s="307"/>
      <c r="M8" s="307"/>
      <c r="N8" s="307"/>
      <c r="O8" s="307"/>
    </row>
    <row r="9" spans="1:15">
      <c r="A9" s="307"/>
      <c r="B9" s="307"/>
      <c r="C9" s="307"/>
      <c r="D9" s="307"/>
      <c r="E9" s="307"/>
      <c r="F9" s="307"/>
      <c r="G9" s="307"/>
      <c r="H9" s="307"/>
      <c r="I9" s="307"/>
      <c r="J9" s="307"/>
      <c r="K9" s="307"/>
      <c r="L9" s="307"/>
      <c r="M9" s="307"/>
      <c r="N9" s="307"/>
      <c r="O9" s="307"/>
    </row>
    <row r="10" spans="1:15">
      <c r="A10" s="307"/>
      <c r="B10" s="307"/>
      <c r="C10" s="307"/>
      <c r="D10" s="307"/>
      <c r="E10" s="307"/>
      <c r="F10" s="307"/>
      <c r="G10" s="307"/>
      <c r="H10" s="307"/>
      <c r="I10" s="307"/>
      <c r="J10" s="307"/>
      <c r="K10" s="307"/>
      <c r="L10" s="307"/>
      <c r="M10" s="307"/>
      <c r="N10" s="307"/>
      <c r="O10" s="307"/>
    </row>
    <row r="11" spans="1:15">
      <c r="A11" s="307"/>
      <c r="B11" s="307"/>
      <c r="C11" s="307"/>
      <c r="D11" s="307"/>
      <c r="E11" s="307"/>
      <c r="F11" s="307"/>
      <c r="G11" s="307"/>
      <c r="H11" s="307"/>
      <c r="I11" s="307"/>
      <c r="J11" s="307"/>
      <c r="K11" s="307"/>
      <c r="L11" s="307"/>
      <c r="M11" s="307"/>
      <c r="N11" s="307"/>
      <c r="O11" s="307"/>
    </row>
    <row r="12" spans="1:15">
      <c r="A12" s="307"/>
      <c r="B12" s="307"/>
      <c r="C12" s="307"/>
      <c r="D12" s="307"/>
      <c r="E12" s="307"/>
      <c r="F12" s="307"/>
      <c r="G12" s="307"/>
      <c r="H12" s="307"/>
      <c r="I12" s="307"/>
      <c r="J12" s="307"/>
      <c r="K12" s="307"/>
      <c r="L12" s="307"/>
      <c r="M12" s="307"/>
      <c r="N12" s="307"/>
      <c r="O12" s="307"/>
    </row>
    <row r="13" spans="1:15">
      <c r="A13" s="307"/>
      <c r="B13" s="307"/>
      <c r="C13" s="307"/>
      <c r="D13" s="307"/>
      <c r="E13" s="307"/>
      <c r="F13" s="307"/>
      <c r="G13" s="307"/>
      <c r="H13" s="307"/>
      <c r="I13" s="307"/>
      <c r="J13" s="307"/>
      <c r="K13" s="307"/>
      <c r="L13" s="307"/>
      <c r="M13" s="307"/>
      <c r="N13" s="307"/>
      <c r="O13" s="307"/>
    </row>
    <row r="14" spans="1:15">
      <c r="A14" s="307"/>
      <c r="B14" s="307"/>
      <c r="C14" s="307"/>
      <c r="D14" s="307"/>
      <c r="E14" s="307"/>
      <c r="F14" s="307"/>
      <c r="G14" s="307"/>
      <c r="H14" s="307"/>
      <c r="I14" s="307"/>
      <c r="J14" s="307"/>
      <c r="K14" s="307"/>
      <c r="L14" s="307"/>
      <c r="M14" s="307"/>
      <c r="N14" s="307"/>
      <c r="O14" s="307"/>
    </row>
    <row r="15" spans="1:15">
      <c r="A15" s="307"/>
      <c r="B15" s="307"/>
      <c r="C15" s="307"/>
      <c r="D15" s="307"/>
      <c r="E15" s="307"/>
      <c r="F15" s="307"/>
      <c r="G15" s="307"/>
      <c r="H15" s="307"/>
      <c r="I15" s="307"/>
      <c r="J15" s="307"/>
      <c r="K15" s="307"/>
      <c r="L15" s="307"/>
      <c r="M15" s="307"/>
      <c r="N15" s="307"/>
      <c r="O15" s="307"/>
    </row>
    <row r="16" spans="1:15">
      <c r="A16" s="307"/>
      <c r="B16" s="307"/>
      <c r="C16" s="307"/>
      <c r="D16" s="307"/>
      <c r="E16" s="307"/>
      <c r="F16" s="307"/>
      <c r="G16" s="307"/>
      <c r="H16" s="307"/>
      <c r="I16" s="307"/>
      <c r="J16" s="307"/>
      <c r="K16" s="307"/>
      <c r="L16" s="307"/>
      <c r="M16" s="307"/>
      <c r="N16" s="307"/>
      <c r="O16" s="307"/>
    </row>
    <row r="17" spans="1:15">
      <c r="A17" s="307"/>
      <c r="B17" s="307"/>
      <c r="C17" s="307"/>
      <c r="D17" s="307"/>
      <c r="E17" s="307"/>
      <c r="F17" s="307"/>
      <c r="G17" s="307"/>
      <c r="H17" s="307"/>
      <c r="I17" s="307"/>
      <c r="J17" s="307"/>
      <c r="K17" s="307"/>
      <c r="L17" s="307"/>
      <c r="M17" s="307"/>
      <c r="N17" s="307"/>
      <c r="O17" s="307"/>
    </row>
    <row r="18" spans="1:15">
      <c r="A18" s="307"/>
      <c r="B18" s="307"/>
      <c r="C18" s="307"/>
      <c r="D18" s="307"/>
      <c r="E18" s="307"/>
      <c r="F18" s="307"/>
      <c r="G18" s="307"/>
      <c r="H18" s="307"/>
      <c r="I18" s="307"/>
      <c r="J18" s="307"/>
      <c r="K18" s="307"/>
      <c r="L18" s="307"/>
      <c r="M18" s="307"/>
      <c r="N18" s="307"/>
      <c r="O18" s="307"/>
    </row>
    <row r="19" spans="1:15">
      <c r="A19" s="307"/>
      <c r="B19" s="307"/>
      <c r="C19" s="307"/>
      <c r="D19" s="307"/>
      <c r="E19" s="307"/>
      <c r="F19" s="307"/>
      <c r="G19" s="307"/>
      <c r="H19" s="307"/>
      <c r="I19" s="307"/>
      <c r="J19" s="307"/>
      <c r="K19" s="307"/>
      <c r="L19" s="307"/>
      <c r="M19" s="307"/>
      <c r="N19" s="307"/>
      <c r="O19" s="307"/>
    </row>
    <row r="20" spans="1:15">
      <c r="A20" s="307"/>
      <c r="B20" s="307"/>
      <c r="C20" s="307"/>
      <c r="D20" s="307"/>
      <c r="E20" s="307"/>
      <c r="F20" s="307"/>
      <c r="G20" s="307"/>
      <c r="H20" s="307"/>
      <c r="I20" s="307"/>
      <c r="J20" s="307"/>
      <c r="K20" s="307"/>
      <c r="L20" s="307"/>
      <c r="M20" s="307"/>
      <c r="N20" s="307"/>
      <c r="O20" s="307"/>
    </row>
    <row r="21" spans="1:15">
      <c r="A21" s="307"/>
      <c r="B21" s="307"/>
      <c r="C21" s="307"/>
      <c r="D21" s="307"/>
      <c r="E21" s="307"/>
      <c r="F21" s="307"/>
      <c r="G21" s="307"/>
      <c r="H21" s="307"/>
      <c r="I21" s="307"/>
      <c r="J21" s="307"/>
      <c r="K21" s="307"/>
      <c r="L21" s="307"/>
      <c r="M21" s="307"/>
      <c r="N21" s="307"/>
      <c r="O21" s="307"/>
    </row>
    <row r="22" spans="1:15">
      <c r="A22" s="307"/>
      <c r="B22" s="307"/>
      <c r="C22" s="307"/>
      <c r="D22" s="307"/>
      <c r="E22" s="307"/>
      <c r="F22" s="307"/>
      <c r="G22" s="307"/>
      <c r="H22" s="307"/>
      <c r="I22" s="307"/>
      <c r="J22" s="307"/>
      <c r="K22" s="307"/>
      <c r="L22" s="307"/>
      <c r="M22" s="307"/>
      <c r="N22" s="307"/>
      <c r="O22" s="307"/>
    </row>
    <row r="23" spans="1:15">
      <c r="A23" s="307"/>
      <c r="B23" s="307"/>
      <c r="C23" s="307"/>
      <c r="D23" s="307"/>
      <c r="E23" s="307"/>
      <c r="F23" s="307"/>
      <c r="G23" s="307"/>
      <c r="H23" s="307"/>
      <c r="I23" s="307"/>
      <c r="J23" s="307"/>
      <c r="K23" s="307"/>
      <c r="L23" s="307"/>
      <c r="M23" s="307"/>
      <c r="N23" s="307"/>
      <c r="O23" s="307"/>
    </row>
    <row r="24" spans="1:15">
      <c r="A24" s="307"/>
      <c r="B24" s="307"/>
      <c r="C24" s="307"/>
      <c r="D24" s="307"/>
      <c r="E24" s="307"/>
      <c r="F24" s="307"/>
      <c r="G24" s="307"/>
      <c r="H24" s="307"/>
      <c r="I24" s="307"/>
      <c r="J24" s="307"/>
      <c r="K24" s="307"/>
      <c r="L24" s="307"/>
      <c r="M24" s="307"/>
      <c r="N24" s="307"/>
      <c r="O24" s="307"/>
    </row>
    <row r="25" spans="1:15">
      <c r="A25" s="307"/>
      <c r="B25" s="307"/>
      <c r="C25" s="307"/>
      <c r="D25" s="307"/>
      <c r="E25" s="307"/>
      <c r="F25" s="307"/>
      <c r="G25" s="307"/>
      <c r="H25" s="307"/>
      <c r="I25" s="307"/>
      <c r="J25" s="307"/>
      <c r="K25" s="307"/>
      <c r="L25" s="307"/>
      <c r="M25" s="307"/>
      <c r="N25" s="307"/>
      <c r="O25" s="307"/>
    </row>
    <row r="26" spans="1:15">
      <c r="A26" s="307"/>
      <c r="B26" s="307"/>
      <c r="C26" s="307"/>
      <c r="D26" s="307"/>
      <c r="E26" s="307"/>
      <c r="F26" s="307"/>
      <c r="G26" s="307"/>
      <c r="H26" s="307"/>
      <c r="I26" s="307"/>
      <c r="J26" s="307"/>
      <c r="K26" s="307"/>
      <c r="L26" s="307"/>
      <c r="M26" s="307"/>
      <c r="N26" s="307"/>
      <c r="O26" s="307"/>
    </row>
    <row r="27" spans="1:15">
      <c r="A27" s="307"/>
      <c r="B27" s="307"/>
      <c r="C27" s="307"/>
      <c r="D27" s="307"/>
      <c r="E27" s="307"/>
      <c r="F27" s="307"/>
      <c r="G27" s="307"/>
      <c r="H27" s="307"/>
      <c r="I27" s="307"/>
      <c r="J27" s="307"/>
      <c r="K27" s="307"/>
      <c r="L27" s="307"/>
      <c r="M27" s="307"/>
      <c r="N27" s="307"/>
      <c r="O27" s="307"/>
    </row>
    <row r="28" spans="1:15">
      <c r="A28" s="307"/>
      <c r="B28" s="307"/>
      <c r="C28" s="307"/>
      <c r="D28" s="307"/>
      <c r="E28" s="307"/>
      <c r="F28" s="307"/>
      <c r="G28" s="307"/>
      <c r="H28" s="307"/>
      <c r="I28" s="307"/>
      <c r="J28" s="307"/>
      <c r="K28" s="307"/>
      <c r="L28" s="307"/>
      <c r="M28" s="307"/>
      <c r="N28" s="307"/>
      <c r="O28" s="307"/>
    </row>
    <row r="29" spans="1:15">
      <c r="A29" s="307"/>
      <c r="B29" s="307"/>
      <c r="C29" s="307"/>
      <c r="D29" s="307"/>
      <c r="E29" s="307"/>
      <c r="F29" s="307"/>
      <c r="G29" s="307"/>
      <c r="H29" s="307"/>
      <c r="I29" s="307"/>
      <c r="J29" s="307"/>
      <c r="K29" s="307"/>
      <c r="L29" s="307"/>
      <c r="M29" s="307"/>
      <c r="N29" s="307"/>
      <c r="O29" s="307"/>
    </row>
    <row r="30" spans="1:15">
      <c r="A30" s="307"/>
      <c r="B30" s="307"/>
      <c r="C30" s="307"/>
      <c r="D30" s="307"/>
      <c r="E30" s="307"/>
      <c r="F30" s="307"/>
      <c r="G30" s="307"/>
      <c r="H30" s="307"/>
      <c r="I30" s="307"/>
      <c r="J30" s="307"/>
      <c r="K30" s="307"/>
      <c r="L30" s="307"/>
      <c r="M30" s="307"/>
      <c r="N30" s="307"/>
      <c r="O30" s="307"/>
    </row>
    <row r="31" spans="1:15">
      <c r="A31" s="307"/>
      <c r="B31" s="307"/>
      <c r="C31" s="307"/>
      <c r="D31" s="307"/>
      <c r="E31" s="307"/>
      <c r="F31" s="307"/>
      <c r="G31" s="307"/>
      <c r="H31" s="307"/>
      <c r="I31" s="307"/>
      <c r="J31" s="307"/>
      <c r="K31" s="307"/>
      <c r="L31" s="307"/>
      <c r="M31" s="307"/>
      <c r="N31" s="307"/>
      <c r="O31" s="307"/>
    </row>
    <row r="32" spans="1:15">
      <c r="A32" s="307"/>
      <c r="B32" s="307"/>
      <c r="C32" s="307"/>
      <c r="D32" s="307"/>
      <c r="E32" s="307"/>
      <c r="F32" s="307"/>
      <c r="G32" s="307"/>
      <c r="H32" s="307"/>
      <c r="I32" s="307"/>
      <c r="J32" s="307"/>
      <c r="K32" s="307"/>
      <c r="L32" s="307"/>
      <c r="M32" s="307"/>
      <c r="N32" s="307"/>
      <c r="O32" s="307"/>
    </row>
    <row r="33" spans="1:15">
      <c r="A33" s="307"/>
      <c r="B33" s="307"/>
      <c r="C33" s="307"/>
      <c r="D33" s="307"/>
      <c r="E33" s="307"/>
      <c r="F33" s="307"/>
      <c r="G33" s="307"/>
      <c r="H33" s="307"/>
      <c r="I33" s="307"/>
      <c r="J33" s="307"/>
      <c r="K33" s="307"/>
      <c r="L33" s="307"/>
      <c r="M33" s="307"/>
      <c r="N33" s="307"/>
      <c r="O33" s="307"/>
    </row>
    <row r="34" spans="1:15">
      <c r="A34" s="307"/>
      <c r="B34" s="307"/>
      <c r="C34" s="307"/>
      <c r="D34" s="307"/>
      <c r="E34" s="307"/>
      <c r="F34" s="307"/>
      <c r="G34" s="307"/>
      <c r="H34" s="307"/>
      <c r="I34" s="307"/>
      <c r="J34" s="307"/>
      <c r="K34" s="307"/>
      <c r="L34" s="307"/>
      <c r="M34" s="307"/>
      <c r="N34" s="307"/>
      <c r="O34" s="307"/>
    </row>
    <row r="35" spans="1:15">
      <c r="A35" s="307"/>
      <c r="B35" s="307"/>
      <c r="C35" s="307"/>
      <c r="D35" s="307"/>
      <c r="E35" s="307"/>
      <c r="F35" s="307"/>
      <c r="G35" s="307"/>
      <c r="H35" s="307"/>
      <c r="I35" s="307"/>
      <c r="J35" s="307"/>
      <c r="K35" s="307"/>
      <c r="L35" s="307"/>
      <c r="M35" s="307"/>
      <c r="N35" s="307"/>
      <c r="O35" s="307"/>
    </row>
    <row r="36" spans="1:15">
      <c r="A36" s="307"/>
      <c r="B36" s="307"/>
      <c r="C36" s="307"/>
      <c r="D36" s="307"/>
      <c r="E36" s="307"/>
      <c r="F36" s="307"/>
      <c r="G36" s="307"/>
      <c r="H36" s="307"/>
      <c r="I36" s="307"/>
      <c r="J36" s="307"/>
      <c r="K36" s="307"/>
      <c r="L36" s="307"/>
      <c r="M36" s="307"/>
      <c r="N36" s="307"/>
      <c r="O36" s="307"/>
    </row>
    <row r="37" spans="1:15">
      <c r="A37" s="307"/>
      <c r="B37" s="307"/>
      <c r="C37" s="307"/>
      <c r="D37" s="307"/>
      <c r="E37" s="307"/>
      <c r="F37" s="307"/>
      <c r="G37" s="307"/>
      <c r="H37" s="307"/>
      <c r="I37" s="307"/>
      <c r="J37" s="307"/>
      <c r="K37" s="307"/>
      <c r="L37" s="307"/>
      <c r="M37" s="307"/>
      <c r="N37" s="307"/>
      <c r="O37" s="307"/>
    </row>
    <row r="38" spans="1:15">
      <c r="A38" s="307"/>
      <c r="B38" s="307"/>
      <c r="C38" s="307"/>
      <c r="D38" s="307"/>
      <c r="E38" s="307"/>
      <c r="F38" s="307"/>
      <c r="G38" s="307"/>
      <c r="H38" s="307"/>
      <c r="I38" s="307"/>
      <c r="J38" s="307"/>
      <c r="K38" s="307"/>
      <c r="L38" s="307"/>
      <c r="M38" s="307"/>
      <c r="N38" s="307"/>
      <c r="O38" s="307"/>
    </row>
    <row r="39" spans="1:15">
      <c r="A39" s="307"/>
      <c r="B39" s="307"/>
      <c r="C39" s="307"/>
      <c r="D39" s="307"/>
      <c r="E39" s="307"/>
      <c r="F39" s="307"/>
      <c r="G39" s="307"/>
      <c r="H39" s="307"/>
      <c r="I39" s="307"/>
      <c r="J39" s="307"/>
      <c r="K39" s="307"/>
      <c r="L39" s="307"/>
      <c r="M39" s="307"/>
      <c r="N39" s="307"/>
      <c r="O39" s="307"/>
    </row>
    <row r="40" spans="1:15">
      <c r="A40" s="307"/>
      <c r="B40" s="307"/>
      <c r="C40" s="307"/>
      <c r="D40" s="307"/>
      <c r="E40" s="307"/>
      <c r="F40" s="307"/>
      <c r="G40" s="307"/>
      <c r="H40" s="307"/>
      <c r="I40" s="307"/>
      <c r="J40" s="307"/>
      <c r="K40" s="307"/>
      <c r="L40" s="307"/>
      <c r="M40" s="307"/>
      <c r="N40" s="307"/>
      <c r="O40" s="307"/>
    </row>
    <row r="41" spans="1:15">
      <c r="A41" s="307"/>
      <c r="B41" s="307"/>
      <c r="C41" s="307"/>
      <c r="D41" s="307"/>
      <c r="E41" s="307"/>
      <c r="F41" s="307"/>
      <c r="G41" s="307"/>
      <c r="H41" s="307"/>
      <c r="I41" s="307"/>
      <c r="J41" s="307"/>
      <c r="K41" s="307"/>
      <c r="L41" s="307"/>
      <c r="M41" s="307"/>
      <c r="N41" s="307"/>
      <c r="O41" s="307"/>
    </row>
    <row r="42" spans="1:15">
      <c r="A42" s="307"/>
      <c r="B42" s="307"/>
      <c r="C42" s="307"/>
      <c r="D42" s="307"/>
      <c r="E42" s="307"/>
      <c r="F42" s="307"/>
      <c r="G42" s="307"/>
      <c r="H42" s="307"/>
      <c r="I42" s="307"/>
      <c r="J42" s="307"/>
      <c r="K42" s="307"/>
      <c r="L42" s="307"/>
      <c r="M42" s="307"/>
      <c r="N42" s="307"/>
      <c r="O42" s="307"/>
    </row>
    <row r="43" spans="1:15">
      <c r="A43" s="307"/>
      <c r="B43" s="307"/>
      <c r="C43" s="307"/>
      <c r="D43" s="307"/>
      <c r="E43" s="307"/>
      <c r="F43" s="307"/>
      <c r="G43" s="307"/>
      <c r="H43" s="307"/>
      <c r="I43" s="307"/>
      <c r="J43" s="307"/>
      <c r="K43" s="307"/>
      <c r="L43" s="307"/>
      <c r="M43" s="307"/>
      <c r="N43" s="307"/>
      <c r="O43" s="307"/>
    </row>
    <row r="44" spans="1:15">
      <c r="A44" s="307"/>
      <c r="B44" s="307"/>
      <c r="C44" s="307"/>
      <c r="D44" s="307"/>
      <c r="E44" s="307"/>
      <c r="F44" s="307"/>
      <c r="G44" s="307"/>
      <c r="H44" s="307"/>
      <c r="I44" s="307"/>
      <c r="J44" s="307"/>
      <c r="K44" s="307"/>
      <c r="L44" s="307"/>
      <c r="M44" s="307"/>
      <c r="N44" s="307"/>
      <c r="O44" s="307"/>
    </row>
    <row r="45" spans="1:15">
      <c r="A45" s="307"/>
      <c r="B45" s="307"/>
      <c r="C45" s="307"/>
      <c r="D45" s="307"/>
      <c r="E45" s="307"/>
      <c r="F45" s="307"/>
      <c r="G45" s="307"/>
      <c r="H45" s="307"/>
      <c r="I45" s="307"/>
      <c r="J45" s="307"/>
      <c r="K45" s="307"/>
      <c r="L45" s="307"/>
      <c r="M45" s="307"/>
      <c r="N45" s="307"/>
      <c r="O45" s="307"/>
    </row>
    <row r="46" spans="1:15">
      <c r="A46" s="307"/>
      <c r="B46" s="307"/>
      <c r="C46" s="307"/>
      <c r="D46" s="307"/>
      <c r="E46" s="307"/>
      <c r="F46" s="307"/>
      <c r="G46" s="307"/>
      <c r="H46" s="307"/>
      <c r="I46" s="307"/>
      <c r="J46" s="307"/>
      <c r="K46" s="307"/>
      <c r="L46" s="307"/>
      <c r="M46" s="307"/>
      <c r="N46" s="307"/>
      <c r="O46" s="307"/>
    </row>
    <row r="47" spans="1:15">
      <c r="A47" s="307"/>
      <c r="B47" s="307"/>
      <c r="C47" s="307"/>
      <c r="D47" s="307"/>
      <c r="E47" s="307"/>
      <c r="F47" s="307"/>
      <c r="G47" s="307"/>
      <c r="H47" s="307"/>
      <c r="I47" s="307"/>
      <c r="J47" s="307"/>
      <c r="K47" s="307"/>
      <c r="L47" s="307"/>
      <c r="M47" s="307"/>
      <c r="N47" s="307"/>
      <c r="O47" s="307"/>
    </row>
    <row r="48" spans="1:15">
      <c r="A48" s="307"/>
      <c r="B48" s="307"/>
      <c r="C48" s="307"/>
      <c r="D48" s="307"/>
      <c r="E48" s="307"/>
      <c r="F48" s="307"/>
      <c r="G48" s="307"/>
      <c r="H48" s="307"/>
      <c r="I48" s="307"/>
      <c r="J48" s="307"/>
      <c r="K48" s="307"/>
      <c r="L48" s="307"/>
      <c r="M48" s="307"/>
      <c r="N48" s="307"/>
      <c r="O48" s="307"/>
    </row>
    <row r="49" spans="1:15">
      <c r="A49" s="307"/>
      <c r="B49" s="307"/>
      <c r="C49" s="307"/>
      <c r="D49" s="307"/>
      <c r="E49" s="307"/>
      <c r="F49" s="307"/>
      <c r="G49" s="307"/>
      <c r="H49" s="307"/>
      <c r="I49" s="307"/>
      <c r="J49" s="307"/>
      <c r="K49" s="307"/>
      <c r="L49" s="307"/>
      <c r="M49" s="307"/>
      <c r="N49" s="307"/>
      <c r="O49" s="307"/>
    </row>
    <row r="50" spans="1:15">
      <c r="A50" s="307"/>
      <c r="B50" s="307"/>
      <c r="C50" s="307"/>
      <c r="D50" s="307"/>
      <c r="E50" s="307"/>
      <c r="F50" s="307"/>
      <c r="G50" s="307"/>
      <c r="H50" s="307"/>
      <c r="I50" s="307"/>
      <c r="J50" s="307"/>
      <c r="K50" s="307"/>
      <c r="L50" s="307"/>
      <c r="M50" s="307"/>
      <c r="N50" s="307"/>
      <c r="O50" s="307"/>
    </row>
    <row r="51" spans="1:15">
      <c r="A51" s="307"/>
      <c r="B51" s="307"/>
      <c r="C51" s="307"/>
      <c r="D51" s="307"/>
      <c r="E51" s="307"/>
      <c r="F51" s="307"/>
      <c r="G51" s="307"/>
      <c r="H51" s="307"/>
      <c r="I51" s="307"/>
      <c r="J51" s="307"/>
      <c r="K51" s="307"/>
      <c r="L51" s="307"/>
      <c r="M51" s="307"/>
      <c r="N51" s="307"/>
      <c r="O51" s="307"/>
    </row>
    <row r="52" spans="1:15">
      <c r="A52" s="307"/>
      <c r="B52" s="307"/>
      <c r="C52" s="307"/>
      <c r="D52" s="307"/>
      <c r="E52" s="307"/>
      <c r="F52" s="307"/>
      <c r="G52" s="307"/>
      <c r="H52" s="307"/>
      <c r="I52" s="307"/>
      <c r="J52" s="307"/>
      <c r="K52" s="307"/>
      <c r="L52" s="307"/>
      <c r="M52" s="307"/>
      <c r="N52" s="307"/>
      <c r="O52" s="307"/>
    </row>
    <row r="53" spans="1:15">
      <c r="A53" s="307"/>
      <c r="B53" s="307"/>
      <c r="C53" s="307"/>
      <c r="D53" s="307"/>
      <c r="E53" s="307"/>
      <c r="F53" s="307"/>
      <c r="G53" s="307"/>
      <c r="H53" s="307"/>
      <c r="I53" s="307"/>
      <c r="J53" s="307"/>
      <c r="K53" s="307"/>
      <c r="L53" s="307"/>
      <c r="M53" s="307"/>
      <c r="N53" s="307"/>
      <c r="O53" s="307"/>
    </row>
    <row r="54" spans="1:15">
      <c r="A54" s="307"/>
      <c r="B54" s="307"/>
      <c r="C54" s="307"/>
      <c r="D54" s="307"/>
      <c r="E54" s="307"/>
      <c r="F54" s="307"/>
      <c r="G54" s="307"/>
      <c r="H54" s="307"/>
      <c r="I54" s="307"/>
      <c r="J54" s="307"/>
      <c r="K54" s="307"/>
      <c r="L54" s="307"/>
      <c r="M54" s="307"/>
      <c r="N54" s="307"/>
      <c r="O54" s="307"/>
    </row>
    <row r="55" spans="1:15">
      <c r="A55" s="307"/>
      <c r="B55" s="307"/>
      <c r="C55" s="307"/>
      <c r="D55" s="307"/>
      <c r="E55" s="307"/>
      <c r="F55" s="307"/>
      <c r="G55" s="307"/>
      <c r="H55" s="307"/>
      <c r="I55" s="307"/>
      <c r="J55" s="307"/>
      <c r="K55" s="307"/>
      <c r="L55" s="307"/>
      <c r="M55" s="307"/>
      <c r="N55" s="307"/>
      <c r="O55" s="307"/>
    </row>
    <row r="56" spans="1:15">
      <c r="A56" s="307"/>
      <c r="B56" s="307"/>
      <c r="C56" s="307"/>
      <c r="D56" s="307"/>
      <c r="E56" s="307"/>
      <c r="F56" s="307"/>
      <c r="G56" s="307"/>
      <c r="H56" s="307"/>
      <c r="I56" s="307"/>
      <c r="J56" s="307"/>
      <c r="K56" s="307"/>
      <c r="L56" s="307"/>
      <c r="M56" s="307"/>
      <c r="N56" s="307"/>
      <c r="O56" s="307"/>
    </row>
    <row r="57" spans="1:15">
      <c r="A57" s="307"/>
      <c r="B57" s="307"/>
      <c r="C57" s="307"/>
      <c r="D57" s="307"/>
      <c r="E57" s="307"/>
      <c r="F57" s="307"/>
      <c r="G57" s="307"/>
      <c r="H57" s="307"/>
      <c r="I57" s="307"/>
      <c r="J57" s="307"/>
      <c r="K57" s="307"/>
      <c r="L57" s="307"/>
      <c r="M57" s="307"/>
      <c r="N57" s="307"/>
      <c r="O57" s="307"/>
    </row>
    <row r="58" spans="1:15">
      <c r="A58" s="307"/>
      <c r="B58" s="307"/>
      <c r="C58" s="307"/>
      <c r="D58" s="307"/>
      <c r="E58" s="307"/>
      <c r="F58" s="307"/>
      <c r="G58" s="307"/>
      <c r="H58" s="307"/>
      <c r="I58" s="307"/>
      <c r="J58" s="307"/>
      <c r="K58" s="307"/>
      <c r="L58" s="307"/>
      <c r="M58" s="307"/>
      <c r="N58" s="307"/>
      <c r="O58" s="307"/>
    </row>
    <row r="59" spans="1:15">
      <c r="A59" s="307"/>
      <c r="B59" s="307"/>
      <c r="C59" s="307"/>
      <c r="D59" s="307"/>
      <c r="E59" s="307"/>
      <c r="F59" s="307"/>
      <c r="G59" s="307"/>
      <c r="H59" s="307"/>
      <c r="I59" s="307"/>
      <c r="J59" s="307"/>
      <c r="K59" s="307"/>
      <c r="L59" s="307"/>
      <c r="M59" s="307"/>
      <c r="N59" s="307"/>
      <c r="O59" s="307"/>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defaultColWidth="10.5" defaultRowHeight="18"/>
  <sheetData>
    <row r="1" spans="1:9" s="30" customFormat="1">
      <c r="A1" s="32" t="s">
        <v>170</v>
      </c>
    </row>
    <row r="2" spans="1:9" s="28" customFormat="1" ht="15">
      <c r="A2" s="31" t="s">
        <v>171</v>
      </c>
    </row>
    <row r="3" spans="1:9" s="28" customFormat="1" ht="15">
      <c r="A3" s="31" t="s">
        <v>172</v>
      </c>
    </row>
    <row r="5" spans="1:9">
      <c r="A5" s="308" t="s">
        <v>173</v>
      </c>
      <c r="B5" s="308"/>
      <c r="C5" s="308"/>
      <c r="D5" s="308"/>
      <c r="E5" s="308"/>
      <c r="F5" s="308"/>
      <c r="G5" s="308"/>
      <c r="H5" s="308"/>
      <c r="I5" s="308"/>
    </row>
    <row r="6" spans="1:9" ht="28" customHeight="1">
      <c r="A6" s="309"/>
      <c r="B6" s="309"/>
      <c r="C6" s="309"/>
      <c r="D6" s="309"/>
      <c r="E6" s="309"/>
      <c r="F6" s="309"/>
      <c r="G6" s="309"/>
      <c r="H6" s="309"/>
      <c r="I6" s="309"/>
    </row>
    <row r="7" spans="1:9">
      <c r="A7" s="308" t="s">
        <v>174</v>
      </c>
      <c r="B7" s="308"/>
      <c r="C7" s="308"/>
      <c r="D7" s="308"/>
      <c r="E7" s="308"/>
      <c r="F7" s="308"/>
      <c r="G7" s="308"/>
      <c r="H7" s="308"/>
      <c r="I7" s="308"/>
    </row>
    <row r="8" spans="1:9">
      <c r="A8" s="309"/>
      <c r="B8" s="309"/>
      <c r="C8" s="309"/>
      <c r="D8" s="309"/>
      <c r="E8" s="309"/>
      <c r="F8" s="309"/>
      <c r="G8" s="309"/>
      <c r="H8" s="309"/>
      <c r="I8" s="309"/>
    </row>
    <row r="9" spans="1:9">
      <c r="A9" s="309"/>
      <c r="B9" s="309"/>
      <c r="C9" s="309"/>
      <c r="D9" s="309"/>
      <c r="E9" s="309"/>
      <c r="F9" s="309"/>
      <c r="G9" s="309"/>
      <c r="H9" s="309"/>
      <c r="I9" s="309"/>
    </row>
    <row r="10" spans="1:9">
      <c r="A10" s="309"/>
      <c r="B10" s="309"/>
      <c r="C10" s="309"/>
      <c r="D10" s="309"/>
      <c r="E10" s="309"/>
      <c r="F10" s="309"/>
      <c r="G10" s="309"/>
      <c r="H10" s="309"/>
      <c r="I10" s="309"/>
    </row>
    <row r="11" spans="1:9">
      <c r="A11" s="309"/>
      <c r="B11" s="309"/>
      <c r="C11" s="309"/>
      <c r="D11" s="309"/>
      <c r="E11" s="309"/>
      <c r="F11" s="309"/>
      <c r="G11" s="309"/>
      <c r="H11" s="309"/>
      <c r="I11" s="309"/>
    </row>
    <row r="12" spans="1:9">
      <c r="A12" s="309"/>
      <c r="B12" s="309"/>
      <c r="C12" s="309"/>
      <c r="D12" s="309"/>
      <c r="E12" s="309"/>
      <c r="F12" s="309"/>
      <c r="G12" s="309"/>
      <c r="H12" s="309"/>
      <c r="I12" s="309"/>
    </row>
    <row r="13" spans="1:9">
      <c r="A13" s="309"/>
      <c r="B13" s="309"/>
      <c r="C13" s="309"/>
      <c r="D13" s="309"/>
      <c r="E13" s="309"/>
      <c r="F13" s="309"/>
      <c r="G13" s="309"/>
      <c r="H13" s="309"/>
      <c r="I13" s="309"/>
    </row>
    <row r="14" spans="1:9">
      <c r="A14" s="309"/>
      <c r="B14" s="309"/>
      <c r="C14" s="309"/>
      <c r="D14" s="309"/>
      <c r="E14" s="309"/>
      <c r="F14" s="309"/>
      <c r="G14" s="309"/>
      <c r="H14" s="309"/>
      <c r="I14" s="309"/>
    </row>
    <row r="15" spans="1:9">
      <c r="A15" s="309"/>
      <c r="B15" s="309"/>
      <c r="C15" s="309"/>
      <c r="D15" s="309"/>
      <c r="E15" s="309"/>
      <c r="F15" s="309"/>
      <c r="G15" s="309"/>
      <c r="H15" s="309"/>
      <c r="I15" s="309"/>
    </row>
    <row r="16" spans="1:9">
      <c r="A16" s="309"/>
      <c r="B16" s="309"/>
      <c r="C16" s="309"/>
      <c r="D16" s="309"/>
      <c r="E16" s="309"/>
      <c r="F16" s="309"/>
      <c r="G16" s="309"/>
      <c r="H16" s="309"/>
      <c r="I16" s="309"/>
    </row>
    <row r="17" spans="1:9">
      <c r="A17" s="309"/>
      <c r="B17" s="309"/>
      <c r="C17" s="309"/>
      <c r="D17" s="309"/>
      <c r="E17" s="309"/>
      <c r="F17" s="309"/>
      <c r="G17" s="309"/>
      <c r="H17" s="309"/>
      <c r="I17" s="309"/>
    </row>
    <row r="18" spans="1:9">
      <c r="A18" s="309"/>
      <c r="B18" s="309"/>
      <c r="C18" s="309"/>
      <c r="D18" s="309"/>
      <c r="E18" s="309"/>
      <c r="F18" s="309"/>
      <c r="G18" s="309"/>
      <c r="H18" s="309"/>
      <c r="I18" s="309"/>
    </row>
    <row r="19" spans="1:9">
      <c r="A19" s="309"/>
      <c r="B19" s="309"/>
      <c r="C19" s="309"/>
      <c r="D19" s="309"/>
      <c r="E19" s="309"/>
      <c r="F19" s="309"/>
      <c r="G19" s="309"/>
      <c r="H19" s="309"/>
      <c r="I19" s="309"/>
    </row>
    <row r="20" spans="1:9">
      <c r="A20" s="309"/>
      <c r="B20" s="309"/>
      <c r="C20" s="309"/>
      <c r="D20" s="309"/>
      <c r="E20" s="309"/>
      <c r="F20" s="309"/>
      <c r="G20" s="309"/>
      <c r="H20" s="309"/>
      <c r="I20" s="309"/>
    </row>
    <row r="21" spans="1:9">
      <c r="A21" s="309"/>
      <c r="B21" s="309"/>
      <c r="C21" s="309"/>
      <c r="D21" s="309"/>
      <c r="E21" s="309"/>
      <c r="F21" s="309"/>
      <c r="G21" s="309"/>
      <c r="H21" s="309"/>
      <c r="I21" s="309"/>
    </row>
    <row r="22" spans="1:9">
      <c r="A22" s="309"/>
      <c r="B22" s="309"/>
      <c r="C22" s="309"/>
      <c r="D22" s="309"/>
      <c r="E22" s="309"/>
      <c r="F22" s="309"/>
      <c r="G22" s="309"/>
      <c r="H22" s="309"/>
      <c r="I22" s="309"/>
    </row>
    <row r="23" spans="1:9">
      <c r="A23" s="309"/>
      <c r="B23" s="309"/>
      <c r="C23" s="309"/>
      <c r="D23" s="309"/>
      <c r="E23" s="309"/>
      <c r="F23" s="309"/>
      <c r="G23" s="309"/>
      <c r="H23" s="309"/>
      <c r="I23" s="309"/>
    </row>
    <row r="24" spans="1:9">
      <c r="A24" s="309"/>
      <c r="B24" s="309"/>
      <c r="C24" s="309"/>
      <c r="D24" s="309"/>
      <c r="E24" s="309"/>
      <c r="F24" s="309"/>
      <c r="G24" s="309"/>
      <c r="H24" s="309"/>
      <c r="I24" s="309"/>
    </row>
    <row r="25" spans="1:9">
      <c r="A25" s="309"/>
      <c r="B25" s="309"/>
      <c r="C25" s="309"/>
      <c r="D25" s="309"/>
      <c r="E25" s="309"/>
      <c r="F25" s="309"/>
      <c r="G25" s="309"/>
      <c r="H25" s="309"/>
      <c r="I25" s="309"/>
    </row>
    <row r="26" spans="1:9">
      <c r="A26" s="309"/>
      <c r="B26" s="309"/>
      <c r="C26" s="309"/>
      <c r="D26" s="309"/>
      <c r="E26" s="309"/>
      <c r="F26" s="309"/>
      <c r="G26" s="309"/>
      <c r="H26" s="309"/>
      <c r="I26" s="309"/>
    </row>
    <row r="27" spans="1:9">
      <c r="A27" s="309"/>
      <c r="B27" s="309"/>
      <c r="C27" s="309"/>
      <c r="D27" s="309"/>
      <c r="E27" s="309"/>
      <c r="F27" s="309"/>
      <c r="G27" s="309"/>
      <c r="H27" s="309"/>
      <c r="I27" s="309"/>
    </row>
    <row r="28" spans="1:9">
      <c r="A28" s="309"/>
      <c r="B28" s="309"/>
      <c r="C28" s="309"/>
      <c r="D28" s="309"/>
      <c r="E28" s="309"/>
      <c r="F28" s="309"/>
      <c r="G28" s="309"/>
      <c r="H28" s="309"/>
      <c r="I28" s="309"/>
    </row>
    <row r="29" spans="1:9">
      <c r="A29" s="309"/>
      <c r="B29" s="309"/>
      <c r="C29" s="309"/>
      <c r="D29" s="309"/>
      <c r="E29" s="309"/>
      <c r="F29" s="309"/>
      <c r="G29" s="309"/>
      <c r="H29" s="309"/>
      <c r="I29" s="309"/>
    </row>
    <row r="30" spans="1:9">
      <c r="A30" s="309"/>
      <c r="B30" s="309"/>
      <c r="C30" s="309"/>
      <c r="D30" s="309"/>
      <c r="E30" s="309"/>
      <c r="F30" s="309"/>
      <c r="G30" s="309"/>
      <c r="H30" s="309"/>
      <c r="I30" s="309"/>
    </row>
    <row r="31" spans="1:9">
      <c r="A31" s="309"/>
      <c r="B31" s="309"/>
      <c r="C31" s="309"/>
      <c r="D31" s="309"/>
      <c r="E31" s="309"/>
      <c r="F31" s="309"/>
      <c r="G31" s="309"/>
      <c r="H31" s="309"/>
      <c r="I31" s="309"/>
    </row>
    <row r="32" spans="1:9">
      <c r="A32" s="309"/>
      <c r="B32" s="309"/>
      <c r="C32" s="309"/>
      <c r="D32" s="309"/>
      <c r="E32" s="309"/>
      <c r="F32" s="309"/>
      <c r="G32" s="309"/>
      <c r="H32" s="309"/>
      <c r="I32" s="309"/>
    </row>
    <row r="33" spans="1:9">
      <c r="A33" s="309"/>
      <c r="B33" s="309"/>
      <c r="C33" s="309"/>
      <c r="D33" s="309"/>
      <c r="E33" s="309"/>
      <c r="F33" s="309"/>
      <c r="G33" s="309"/>
      <c r="H33" s="309"/>
      <c r="I33" s="309"/>
    </row>
    <row r="34" spans="1:9">
      <c r="A34" s="309"/>
      <c r="B34" s="309"/>
      <c r="C34" s="309"/>
      <c r="D34" s="309"/>
      <c r="E34" s="309"/>
      <c r="F34" s="309"/>
      <c r="G34" s="309"/>
      <c r="H34" s="309"/>
      <c r="I34" s="309"/>
    </row>
    <row r="35" spans="1:9">
      <c r="A35" s="309"/>
      <c r="B35" s="309"/>
      <c r="C35" s="309"/>
      <c r="D35" s="309"/>
      <c r="E35" s="309"/>
      <c r="F35" s="309"/>
      <c r="G35" s="309"/>
      <c r="H35" s="309"/>
      <c r="I35" s="309"/>
    </row>
    <row r="36" spans="1:9">
      <c r="A36" s="309"/>
      <c r="B36" s="309"/>
      <c r="C36" s="309"/>
      <c r="D36" s="309"/>
      <c r="E36" s="309"/>
      <c r="F36" s="309"/>
      <c r="G36" s="309"/>
      <c r="H36" s="309"/>
      <c r="I36" s="309"/>
    </row>
    <row r="37" spans="1:9">
      <c r="A37" s="309"/>
      <c r="B37" s="309"/>
      <c r="C37" s="309"/>
      <c r="D37" s="309"/>
      <c r="E37" s="309"/>
      <c r="F37" s="309"/>
      <c r="G37" s="309"/>
      <c r="H37" s="309"/>
      <c r="I37" s="309"/>
    </row>
    <row r="38" spans="1:9">
      <c r="A38" s="309"/>
      <c r="B38" s="309"/>
      <c r="C38" s="309"/>
      <c r="D38" s="309"/>
      <c r="E38" s="309"/>
      <c r="F38" s="309"/>
      <c r="G38" s="309"/>
      <c r="H38" s="309"/>
      <c r="I38" s="309"/>
    </row>
    <row r="39" spans="1:9">
      <c r="A39" s="309"/>
      <c r="B39" s="309"/>
      <c r="C39" s="309"/>
      <c r="D39" s="309"/>
      <c r="E39" s="309"/>
      <c r="F39" s="309"/>
      <c r="G39" s="309"/>
      <c r="H39" s="309"/>
      <c r="I39" s="309"/>
    </row>
    <row r="40" spans="1:9">
      <c r="A40" s="309"/>
      <c r="B40" s="309"/>
      <c r="C40" s="309"/>
      <c r="D40" s="309"/>
      <c r="E40" s="309"/>
      <c r="F40" s="309"/>
      <c r="G40" s="309"/>
      <c r="H40" s="309"/>
      <c r="I40" s="309"/>
    </row>
    <row r="41" spans="1:9">
      <c r="A41" s="309"/>
      <c r="B41" s="309"/>
      <c r="C41" s="309"/>
      <c r="D41" s="309"/>
      <c r="E41" s="309"/>
      <c r="F41" s="309"/>
      <c r="G41" s="309"/>
      <c r="H41" s="309"/>
      <c r="I41" s="309"/>
    </row>
    <row r="42" spans="1:9">
      <c r="A42" s="309"/>
      <c r="B42" s="309"/>
      <c r="C42" s="309"/>
      <c r="D42" s="309"/>
      <c r="E42" s="309"/>
      <c r="F42" s="309"/>
      <c r="G42" s="309"/>
      <c r="H42" s="309"/>
      <c r="I42" s="309"/>
    </row>
    <row r="43" spans="1:9">
      <c r="A43" s="309"/>
      <c r="B43" s="309"/>
      <c r="C43" s="309"/>
      <c r="D43" s="309"/>
      <c r="E43" s="309"/>
      <c r="F43" s="309"/>
      <c r="G43" s="309"/>
      <c r="H43" s="309"/>
      <c r="I43" s="309"/>
    </row>
    <row r="44" spans="1:9">
      <c r="A44" s="309"/>
      <c r="B44" s="309"/>
      <c r="C44" s="309"/>
      <c r="D44" s="309"/>
      <c r="E44" s="309"/>
      <c r="F44" s="309"/>
      <c r="G44" s="309"/>
      <c r="H44" s="309"/>
      <c r="I44" s="309"/>
    </row>
    <row r="45" spans="1:9">
      <c r="A45" s="309"/>
      <c r="B45" s="309"/>
      <c r="C45" s="309"/>
      <c r="D45" s="309"/>
      <c r="E45" s="309"/>
      <c r="F45" s="309"/>
      <c r="G45" s="309"/>
      <c r="H45" s="309"/>
      <c r="I45" s="309"/>
    </row>
    <row r="46" spans="1:9">
      <c r="A46" s="309"/>
      <c r="B46" s="309"/>
      <c r="C46" s="309"/>
      <c r="D46" s="309"/>
      <c r="E46" s="309"/>
      <c r="F46" s="309"/>
      <c r="G46" s="309"/>
      <c r="H46" s="309"/>
      <c r="I46" s="309"/>
    </row>
    <row r="47" spans="1:9">
      <c r="A47" s="309"/>
      <c r="B47" s="309"/>
      <c r="C47" s="309"/>
      <c r="D47" s="309"/>
      <c r="E47" s="309"/>
      <c r="F47" s="309"/>
      <c r="G47" s="309"/>
      <c r="H47" s="309"/>
      <c r="I47" s="309"/>
    </row>
    <row r="48" spans="1:9">
      <c r="A48" s="309"/>
      <c r="B48" s="309"/>
      <c r="C48" s="309"/>
      <c r="D48" s="309"/>
      <c r="E48" s="309"/>
      <c r="F48" s="309"/>
      <c r="G48" s="309"/>
      <c r="H48" s="309"/>
      <c r="I48" s="309"/>
    </row>
    <row r="49" spans="1:9">
      <c r="A49" s="309"/>
      <c r="B49" s="309"/>
      <c r="C49" s="309"/>
      <c r="D49" s="309"/>
      <c r="E49" s="309"/>
      <c r="F49" s="309"/>
      <c r="G49" s="309"/>
      <c r="H49" s="309"/>
      <c r="I49" s="309"/>
    </row>
    <row r="50" spans="1:9">
      <c r="A50" s="309"/>
      <c r="B50" s="309"/>
      <c r="C50" s="309"/>
      <c r="D50" s="309"/>
      <c r="E50" s="309"/>
      <c r="F50" s="309"/>
      <c r="G50" s="309"/>
      <c r="H50" s="309"/>
      <c r="I50" s="309"/>
    </row>
    <row r="51" spans="1:9">
      <c r="A51" s="309"/>
      <c r="B51" s="309"/>
      <c r="C51" s="309"/>
      <c r="D51" s="309"/>
      <c r="E51" s="309"/>
      <c r="F51" s="309"/>
      <c r="G51" s="309"/>
      <c r="H51" s="309"/>
      <c r="I51" s="309"/>
    </row>
    <row r="52" spans="1:9">
      <c r="A52" s="309"/>
      <c r="B52" s="309"/>
      <c r="C52" s="309"/>
      <c r="D52" s="309"/>
      <c r="E52" s="309"/>
      <c r="F52" s="309"/>
      <c r="G52" s="309"/>
      <c r="H52" s="309"/>
      <c r="I52" s="309"/>
    </row>
    <row r="53" spans="1:9">
      <c r="A53" s="309"/>
      <c r="B53" s="309"/>
      <c r="C53" s="309"/>
      <c r="D53" s="309"/>
      <c r="E53" s="309"/>
      <c r="F53" s="309"/>
      <c r="G53" s="309"/>
      <c r="H53" s="309"/>
      <c r="I53" s="309"/>
    </row>
    <row r="54" spans="1:9">
      <c r="A54" s="309"/>
      <c r="B54" s="309"/>
      <c r="C54" s="309"/>
      <c r="D54" s="309"/>
      <c r="E54" s="309"/>
      <c r="F54" s="309"/>
      <c r="G54" s="309"/>
      <c r="H54" s="309"/>
      <c r="I54" s="309"/>
    </row>
    <row r="55" spans="1:9">
      <c r="A55" s="309"/>
      <c r="B55" s="309"/>
      <c r="C55" s="309"/>
      <c r="D55" s="309"/>
      <c r="E55" s="309"/>
      <c r="F55" s="309"/>
      <c r="G55" s="309"/>
      <c r="H55" s="309"/>
      <c r="I55" s="309"/>
    </row>
    <row r="56" spans="1:9">
      <c r="A56" s="309"/>
      <c r="B56" s="309"/>
      <c r="C56" s="309"/>
      <c r="D56" s="309"/>
      <c r="E56" s="309"/>
      <c r="F56" s="309"/>
      <c r="G56" s="309"/>
      <c r="H56" s="309"/>
      <c r="I56" s="309"/>
    </row>
    <row r="57" spans="1:9">
      <c r="A57" s="309"/>
      <c r="B57" s="309"/>
      <c r="C57" s="309"/>
      <c r="D57" s="309"/>
      <c r="E57" s="309"/>
      <c r="F57" s="309"/>
      <c r="G57" s="309"/>
      <c r="H57" s="309"/>
      <c r="I57" s="309"/>
    </row>
    <row r="58" spans="1:9">
      <c r="A58" s="309"/>
      <c r="B58" s="309"/>
      <c r="C58" s="309"/>
      <c r="D58" s="309"/>
      <c r="E58" s="309"/>
      <c r="F58" s="309"/>
      <c r="G58" s="309"/>
      <c r="H58" s="309"/>
      <c r="I58" s="309"/>
    </row>
    <row r="59" spans="1:9">
      <c r="A59" s="309"/>
      <c r="B59" s="309"/>
      <c r="C59" s="309"/>
      <c r="D59" s="309"/>
      <c r="E59" s="309"/>
      <c r="F59" s="309"/>
      <c r="G59" s="309"/>
      <c r="H59" s="309"/>
      <c r="I59" s="309"/>
    </row>
    <row r="60" spans="1:9">
      <c r="A60" s="309"/>
      <c r="B60" s="309"/>
      <c r="C60" s="309"/>
      <c r="D60" s="309"/>
      <c r="E60" s="309"/>
      <c r="F60" s="309"/>
      <c r="G60" s="309"/>
      <c r="H60" s="309"/>
      <c r="I60" s="309"/>
    </row>
    <row r="61" spans="1:9">
      <c r="A61" s="309"/>
      <c r="B61" s="309"/>
      <c r="C61" s="309"/>
      <c r="D61" s="309"/>
      <c r="E61" s="309"/>
      <c r="F61" s="309"/>
      <c r="G61" s="309"/>
      <c r="H61" s="309"/>
      <c r="I61" s="309"/>
    </row>
    <row r="62" spans="1:9">
      <c r="A62" s="309"/>
      <c r="B62" s="309"/>
      <c r="C62" s="309"/>
      <c r="D62" s="309"/>
      <c r="E62" s="309"/>
      <c r="F62" s="309"/>
      <c r="G62" s="309"/>
      <c r="H62" s="309"/>
      <c r="I62" s="309"/>
    </row>
    <row r="63" spans="1:9">
      <c r="A63" s="309"/>
      <c r="B63" s="309"/>
      <c r="C63" s="309"/>
      <c r="D63" s="309"/>
      <c r="E63" s="309"/>
      <c r="F63" s="309"/>
      <c r="G63" s="309"/>
      <c r="H63" s="309"/>
      <c r="I63" s="309"/>
    </row>
    <row r="64" spans="1:9">
      <c r="A64" s="309"/>
      <c r="B64" s="309"/>
      <c r="C64" s="309"/>
      <c r="D64" s="309"/>
      <c r="E64" s="309"/>
      <c r="F64" s="309"/>
      <c r="G64" s="309"/>
      <c r="H64" s="309"/>
      <c r="I64" s="309"/>
    </row>
    <row r="65" spans="1:9">
      <c r="A65" s="309"/>
      <c r="B65" s="309"/>
      <c r="C65" s="309"/>
      <c r="D65" s="309"/>
      <c r="E65" s="309"/>
      <c r="F65" s="309"/>
      <c r="G65" s="309"/>
      <c r="H65" s="309"/>
      <c r="I65" s="309"/>
    </row>
    <row r="66" spans="1:9">
      <c r="A66" s="309"/>
      <c r="B66" s="309"/>
      <c r="C66" s="309"/>
      <c r="D66" s="309"/>
      <c r="E66" s="309"/>
      <c r="F66" s="309"/>
      <c r="G66" s="309"/>
      <c r="H66" s="309"/>
      <c r="I66" s="309"/>
    </row>
    <row r="67" spans="1:9">
      <c r="A67" s="309"/>
      <c r="B67" s="309"/>
      <c r="C67" s="309"/>
      <c r="D67" s="309"/>
      <c r="E67" s="309"/>
      <c r="F67" s="309"/>
      <c r="G67" s="309"/>
      <c r="H67" s="309"/>
      <c r="I67" s="309"/>
    </row>
    <row r="68" spans="1:9">
      <c r="A68" s="309"/>
      <c r="B68" s="309"/>
      <c r="C68" s="309"/>
      <c r="D68" s="309"/>
      <c r="E68" s="309"/>
      <c r="F68" s="309"/>
      <c r="G68" s="309"/>
      <c r="H68" s="309"/>
      <c r="I68" s="309"/>
    </row>
    <row r="69" spans="1:9">
      <c r="A69" s="309"/>
      <c r="B69" s="309"/>
      <c r="C69" s="309"/>
      <c r="D69" s="309"/>
      <c r="E69" s="309"/>
      <c r="F69" s="309"/>
      <c r="G69" s="309"/>
      <c r="H69" s="309"/>
      <c r="I69" s="309"/>
    </row>
    <row r="70" spans="1:9">
      <c r="A70" s="309"/>
      <c r="B70" s="309"/>
      <c r="C70" s="309"/>
      <c r="D70" s="309"/>
      <c r="E70" s="309"/>
      <c r="F70" s="309"/>
      <c r="G70" s="309"/>
      <c r="H70" s="309"/>
      <c r="I70" s="309"/>
    </row>
    <row r="71" spans="1:9">
      <c r="A71" s="309"/>
      <c r="B71" s="309"/>
      <c r="C71" s="309"/>
      <c r="D71" s="309"/>
      <c r="E71" s="309"/>
      <c r="F71" s="309"/>
      <c r="G71" s="309"/>
      <c r="H71" s="309"/>
      <c r="I71" s="309"/>
    </row>
    <row r="72" spans="1:9">
      <c r="A72" s="309"/>
      <c r="B72" s="309"/>
      <c r="C72" s="309"/>
      <c r="D72" s="309"/>
      <c r="E72" s="309"/>
      <c r="F72" s="309"/>
      <c r="G72" s="309"/>
      <c r="H72" s="309"/>
      <c r="I72" s="309"/>
    </row>
    <row r="73" spans="1:9">
      <c r="A73" s="309"/>
      <c r="B73" s="309"/>
      <c r="C73" s="309"/>
      <c r="D73" s="309"/>
      <c r="E73" s="309"/>
      <c r="F73" s="309"/>
      <c r="G73" s="309"/>
      <c r="H73" s="309"/>
      <c r="I73" s="309"/>
    </row>
    <row r="74" spans="1:9">
      <c r="A74" s="309"/>
      <c r="B74" s="309"/>
      <c r="C74" s="309"/>
      <c r="D74" s="309"/>
      <c r="E74" s="309"/>
      <c r="F74" s="309"/>
      <c r="G74" s="309"/>
      <c r="H74" s="309"/>
      <c r="I74" s="309"/>
    </row>
    <row r="75" spans="1:9">
      <c r="A75" s="309"/>
      <c r="B75" s="309"/>
      <c r="C75" s="309"/>
      <c r="D75" s="309"/>
      <c r="E75" s="309"/>
      <c r="F75" s="309"/>
      <c r="G75" s="309"/>
      <c r="H75" s="309"/>
      <c r="I75" s="309"/>
    </row>
    <row r="76" spans="1:9">
      <c r="A76" s="309"/>
      <c r="B76" s="309"/>
      <c r="C76" s="309"/>
      <c r="D76" s="309"/>
      <c r="E76" s="309"/>
      <c r="F76" s="309"/>
      <c r="G76" s="309"/>
      <c r="H76" s="309"/>
      <c r="I76" s="309"/>
    </row>
    <row r="77" spans="1:9">
      <c r="A77" s="309"/>
      <c r="B77" s="309"/>
      <c r="C77" s="309"/>
      <c r="D77" s="309"/>
      <c r="E77" s="309"/>
      <c r="F77" s="309"/>
      <c r="G77" s="309"/>
      <c r="H77" s="309"/>
      <c r="I77" s="309"/>
    </row>
    <row r="78" spans="1:9">
      <c r="A78" s="309"/>
      <c r="B78" s="309"/>
      <c r="C78" s="309"/>
      <c r="D78" s="309"/>
      <c r="E78" s="309"/>
      <c r="F78" s="309"/>
      <c r="G78" s="309"/>
      <c r="H78" s="309"/>
      <c r="I78" s="309"/>
    </row>
    <row r="79" spans="1:9">
      <c r="A79" s="309"/>
      <c r="B79" s="309"/>
      <c r="C79" s="309"/>
      <c r="D79" s="309"/>
      <c r="E79" s="309"/>
      <c r="F79" s="309"/>
      <c r="G79" s="309"/>
      <c r="H79" s="309"/>
      <c r="I79" s="309"/>
    </row>
    <row r="80" spans="1:9">
      <c r="A80" s="309"/>
      <c r="B80" s="309"/>
      <c r="C80" s="309"/>
      <c r="D80" s="309"/>
      <c r="E80" s="309"/>
      <c r="F80" s="309"/>
      <c r="G80" s="309"/>
      <c r="H80" s="309"/>
      <c r="I80" s="309"/>
    </row>
    <row r="81" spans="1:9">
      <c r="A81" s="309"/>
      <c r="B81" s="309"/>
      <c r="C81" s="309"/>
      <c r="D81" s="309"/>
      <c r="E81" s="309"/>
      <c r="F81" s="309"/>
      <c r="G81" s="309"/>
      <c r="H81" s="309"/>
      <c r="I81" s="309"/>
    </row>
    <row r="82" spans="1:9">
      <c r="A82" s="309"/>
      <c r="B82" s="309"/>
      <c r="C82" s="309"/>
      <c r="D82" s="309"/>
      <c r="E82" s="309"/>
      <c r="F82" s="309"/>
      <c r="G82" s="309"/>
      <c r="H82" s="309"/>
      <c r="I82" s="309"/>
    </row>
    <row r="83" spans="1:9">
      <c r="A83" s="309"/>
      <c r="B83" s="309"/>
      <c r="C83" s="309"/>
      <c r="D83" s="309"/>
      <c r="E83" s="309"/>
      <c r="F83" s="309"/>
      <c r="G83" s="309"/>
      <c r="H83" s="309"/>
      <c r="I83" s="309"/>
    </row>
    <row r="84" spans="1:9">
      <c r="A84" s="309"/>
      <c r="B84" s="309"/>
      <c r="C84" s="309"/>
      <c r="D84" s="309"/>
      <c r="E84" s="309"/>
      <c r="F84" s="309"/>
      <c r="G84" s="309"/>
      <c r="H84" s="309"/>
      <c r="I84" s="309"/>
    </row>
    <row r="85" spans="1:9">
      <c r="A85" s="309"/>
      <c r="B85" s="309"/>
      <c r="C85" s="309"/>
      <c r="D85" s="309"/>
      <c r="E85" s="309"/>
      <c r="F85" s="309"/>
      <c r="G85" s="309"/>
      <c r="H85" s="309"/>
      <c r="I85" s="309"/>
    </row>
    <row r="86" spans="1:9">
      <c r="A86" s="309"/>
      <c r="B86" s="309"/>
      <c r="C86" s="309"/>
      <c r="D86" s="309"/>
      <c r="E86" s="309"/>
      <c r="F86" s="309"/>
      <c r="G86" s="309"/>
      <c r="H86" s="309"/>
      <c r="I86" s="309"/>
    </row>
    <row r="87" spans="1:9">
      <c r="A87" s="309"/>
      <c r="B87" s="309"/>
      <c r="C87" s="309"/>
      <c r="D87" s="309"/>
      <c r="E87" s="309"/>
      <c r="F87" s="309"/>
      <c r="G87" s="309"/>
      <c r="H87" s="309"/>
      <c r="I87" s="309"/>
    </row>
    <row r="88" spans="1:9">
      <c r="A88" s="309"/>
      <c r="B88" s="309"/>
      <c r="C88" s="309"/>
      <c r="D88" s="309"/>
      <c r="E88" s="309"/>
      <c r="F88" s="309"/>
      <c r="G88" s="309"/>
      <c r="H88" s="309"/>
      <c r="I88" s="309"/>
    </row>
    <row r="89" spans="1:9">
      <c r="A89" s="309"/>
      <c r="B89" s="309"/>
      <c r="C89" s="309"/>
      <c r="D89" s="309"/>
      <c r="E89" s="309"/>
      <c r="F89" s="309"/>
      <c r="G89" s="309"/>
      <c r="H89" s="309"/>
      <c r="I89" s="309"/>
    </row>
    <row r="90" spans="1:9">
      <c r="A90" s="309"/>
      <c r="B90" s="309"/>
      <c r="C90" s="309"/>
      <c r="D90" s="309"/>
      <c r="E90" s="309"/>
      <c r="F90" s="309"/>
      <c r="G90" s="309"/>
      <c r="H90" s="309"/>
      <c r="I90" s="309"/>
    </row>
    <row r="91" spans="1:9">
      <c r="A91" s="309"/>
      <c r="B91" s="309"/>
      <c r="C91" s="309"/>
      <c r="D91" s="309"/>
      <c r="E91" s="309"/>
      <c r="F91" s="309"/>
      <c r="G91" s="309"/>
      <c r="H91" s="309"/>
      <c r="I91" s="309"/>
    </row>
    <row r="92" spans="1:9">
      <c r="A92" s="309"/>
      <c r="B92" s="309"/>
      <c r="C92" s="309"/>
      <c r="D92" s="309"/>
      <c r="E92" s="309"/>
      <c r="F92" s="309"/>
      <c r="G92" s="309"/>
      <c r="H92" s="309"/>
      <c r="I92" s="309"/>
    </row>
    <row r="93" spans="1:9">
      <c r="A93" s="309"/>
      <c r="B93" s="309"/>
      <c r="C93" s="309"/>
      <c r="D93" s="309"/>
      <c r="E93" s="309"/>
      <c r="F93" s="309"/>
      <c r="G93" s="309"/>
      <c r="H93" s="309"/>
      <c r="I93" s="309"/>
    </row>
    <row r="94" spans="1:9">
      <c r="A94" s="309"/>
      <c r="B94" s="309"/>
      <c r="C94" s="309"/>
      <c r="D94" s="309"/>
      <c r="E94" s="309"/>
      <c r="F94" s="309"/>
      <c r="G94" s="309"/>
      <c r="H94" s="309"/>
      <c r="I94" s="309"/>
    </row>
    <row r="95" spans="1:9">
      <c r="A95" s="309"/>
      <c r="B95" s="309"/>
      <c r="C95" s="309"/>
      <c r="D95" s="309"/>
      <c r="E95" s="309"/>
      <c r="F95" s="309"/>
      <c r="G95" s="309"/>
      <c r="H95" s="309"/>
      <c r="I95" s="309"/>
    </row>
    <row r="96" spans="1:9">
      <c r="A96" s="309"/>
      <c r="B96" s="309"/>
      <c r="C96" s="309"/>
      <c r="D96" s="309"/>
      <c r="E96" s="309"/>
      <c r="F96" s="309"/>
      <c r="G96" s="309"/>
      <c r="H96" s="309"/>
      <c r="I96" s="309"/>
    </row>
    <row r="97" spans="1:9">
      <c r="A97" s="309"/>
      <c r="B97" s="309"/>
      <c r="C97" s="309"/>
      <c r="D97" s="309"/>
      <c r="E97" s="309"/>
      <c r="F97" s="309"/>
      <c r="G97" s="309"/>
      <c r="H97" s="309"/>
      <c r="I97" s="309"/>
    </row>
    <row r="98" spans="1:9">
      <c r="A98" s="309"/>
      <c r="B98" s="309"/>
      <c r="C98" s="309"/>
      <c r="D98" s="309"/>
      <c r="E98" s="309"/>
      <c r="F98" s="309"/>
      <c r="G98" s="309"/>
      <c r="H98" s="309"/>
      <c r="I98" s="309"/>
    </row>
    <row r="99" spans="1:9">
      <c r="A99" s="309"/>
      <c r="B99" s="309"/>
      <c r="C99" s="309"/>
      <c r="D99" s="309"/>
      <c r="E99" s="309"/>
      <c r="F99" s="309"/>
      <c r="G99" s="309"/>
      <c r="H99" s="309"/>
      <c r="I99" s="309"/>
    </row>
    <row r="100" spans="1:9">
      <c r="A100" s="309"/>
      <c r="B100" s="309"/>
      <c r="C100" s="309"/>
      <c r="D100" s="309"/>
      <c r="E100" s="309"/>
      <c r="F100" s="309"/>
      <c r="G100" s="309"/>
      <c r="H100" s="309"/>
      <c r="I100" s="309"/>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workbookViewId="0">
      <selection activeCell="G6" sqref="G6"/>
    </sheetView>
  </sheetViews>
  <sheetFormatPr defaultColWidth="8.83203125" defaultRowHeight="18"/>
  <cols>
    <col min="1" max="1" width="3.83203125" customWidth="1"/>
    <col min="4" max="4" width="35" bestFit="1" customWidth="1"/>
    <col min="5" max="5" width="20.58203125" customWidth="1"/>
    <col min="6" max="6" width="6.83203125" bestFit="1" customWidth="1"/>
    <col min="7" max="7" width="74.33203125" customWidth="1"/>
  </cols>
  <sheetData>
    <row r="1" spans="2:7" ht="18.5" thickBot="1"/>
    <row r="2" spans="2:7" ht="22.5" customHeight="1" thickBot="1">
      <c r="B2" s="316" t="s">
        <v>175</v>
      </c>
      <c r="C2" s="17" t="s">
        <v>176</v>
      </c>
      <c r="D2" s="18" t="s">
        <v>177</v>
      </c>
      <c r="E2" s="18" t="s">
        <v>178</v>
      </c>
      <c r="F2" s="18" t="s">
        <v>179</v>
      </c>
      <c r="G2" s="19" t="s">
        <v>180</v>
      </c>
    </row>
    <row r="3" spans="2:7" ht="55" customHeight="1" thickTop="1">
      <c r="B3" s="317"/>
      <c r="C3" s="310" t="s">
        <v>181</v>
      </c>
      <c r="D3" s="14" t="s">
        <v>182</v>
      </c>
      <c r="E3" s="14" t="s">
        <v>183</v>
      </c>
      <c r="F3" s="14" t="s">
        <v>184</v>
      </c>
      <c r="G3" s="15" t="s">
        <v>185</v>
      </c>
    </row>
    <row r="4" spans="2:7" ht="55" customHeight="1" thickBot="1">
      <c r="B4" s="317"/>
      <c r="C4" s="311"/>
      <c r="D4" s="12" t="s">
        <v>186</v>
      </c>
      <c r="E4" s="16" t="s">
        <v>187</v>
      </c>
      <c r="F4" s="16" t="s">
        <v>188</v>
      </c>
      <c r="G4" s="25" t="s">
        <v>189</v>
      </c>
    </row>
    <row r="5" spans="2:7" ht="55" customHeight="1">
      <c r="B5" s="317"/>
      <c r="C5" s="312" t="s">
        <v>190</v>
      </c>
      <c r="D5" s="14" t="s">
        <v>191</v>
      </c>
      <c r="E5" s="14" t="s">
        <v>192</v>
      </c>
      <c r="F5" s="14" t="s">
        <v>193</v>
      </c>
      <c r="G5" s="15" t="s">
        <v>194</v>
      </c>
    </row>
    <row r="6" spans="2:7" ht="55" customHeight="1">
      <c r="B6" s="317"/>
      <c r="C6" s="313"/>
      <c r="D6" s="9" t="s">
        <v>195</v>
      </c>
      <c r="E6" s="9" t="s">
        <v>192</v>
      </c>
      <c r="F6" s="9" t="s">
        <v>193</v>
      </c>
      <c r="G6" s="10" t="s">
        <v>196</v>
      </c>
    </row>
    <row r="7" spans="2:7" ht="55" customHeight="1">
      <c r="B7" s="317"/>
      <c r="C7" s="313"/>
      <c r="D7" s="9" t="s">
        <v>197</v>
      </c>
      <c r="E7" s="9" t="s">
        <v>192</v>
      </c>
      <c r="F7" s="9" t="s">
        <v>193</v>
      </c>
      <c r="G7" s="10" t="s">
        <v>198</v>
      </c>
    </row>
    <row r="8" spans="2:7" ht="55" customHeight="1">
      <c r="B8" s="317"/>
      <c r="C8" s="313"/>
      <c r="D8" s="9" t="s">
        <v>199</v>
      </c>
      <c r="E8" s="9" t="s">
        <v>192</v>
      </c>
      <c r="F8" s="9" t="s">
        <v>193</v>
      </c>
      <c r="G8" s="10" t="s">
        <v>200</v>
      </c>
    </row>
    <row r="9" spans="2:7" ht="55" customHeight="1">
      <c r="B9" s="317"/>
      <c r="C9" s="313"/>
      <c r="D9" s="9" t="s">
        <v>201</v>
      </c>
      <c r="E9" s="9" t="s">
        <v>202</v>
      </c>
      <c r="F9" s="9" t="s">
        <v>188</v>
      </c>
      <c r="G9" s="10" t="s">
        <v>203</v>
      </c>
    </row>
    <row r="10" spans="2:7" ht="55" customHeight="1">
      <c r="B10" s="317"/>
      <c r="C10" s="314"/>
      <c r="D10" s="26" t="s">
        <v>204</v>
      </c>
      <c r="E10" s="26" t="s">
        <v>205</v>
      </c>
      <c r="F10" s="9" t="s">
        <v>188</v>
      </c>
      <c r="G10" s="27" t="s">
        <v>206</v>
      </c>
    </row>
    <row r="11" spans="2:7" ht="245.25" customHeight="1" thickBot="1">
      <c r="B11" s="318"/>
      <c r="C11" s="315"/>
      <c r="D11" s="11" t="s">
        <v>207</v>
      </c>
      <c r="E11" s="12" t="s">
        <v>208</v>
      </c>
      <c r="F11" s="12" t="s">
        <v>188</v>
      </c>
      <c r="G11" s="13" t="s">
        <v>209</v>
      </c>
    </row>
  </sheetData>
  <sheetProtection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30"/>
  <sheetViews>
    <sheetView showGridLines="0" topLeftCell="A10" zoomScaleNormal="80" workbookViewId="0">
      <selection activeCell="A36" sqref="A36"/>
    </sheetView>
  </sheetViews>
  <sheetFormatPr defaultColWidth="8.83203125" defaultRowHeight="18"/>
  <cols>
    <col min="1" max="1" width="29.5" customWidth="1"/>
    <col min="2" max="2" width="59" customWidth="1"/>
    <col min="3" max="3" width="7.33203125" bestFit="1" customWidth="1"/>
    <col min="4" max="4" width="7.83203125" customWidth="1"/>
    <col min="5" max="5" width="92" customWidth="1"/>
  </cols>
  <sheetData>
    <row r="1" spans="1:5" ht="22.5">
      <c r="A1" s="1" t="s">
        <v>210</v>
      </c>
    </row>
    <row r="2" spans="1:5">
      <c r="A2" s="35" t="s">
        <v>211</v>
      </c>
      <c r="B2" s="35" t="s">
        <v>212</v>
      </c>
      <c r="C2" s="35" t="s">
        <v>213</v>
      </c>
      <c r="D2" s="35" t="s">
        <v>214</v>
      </c>
      <c r="E2" s="35" t="s">
        <v>65</v>
      </c>
    </row>
    <row r="3" spans="1:5" ht="36" customHeight="1">
      <c r="A3" s="8" t="s">
        <v>215</v>
      </c>
      <c r="B3" s="2" t="s">
        <v>216</v>
      </c>
      <c r="C3" s="8" t="s">
        <v>217</v>
      </c>
      <c r="D3" s="21">
        <v>0</v>
      </c>
      <c r="E3" s="33" t="s">
        <v>218</v>
      </c>
    </row>
    <row r="4" spans="1:5" ht="36" customHeight="1">
      <c r="A4" s="8" t="s">
        <v>219</v>
      </c>
      <c r="B4" s="2" t="s">
        <v>220</v>
      </c>
      <c r="C4" s="8" t="s">
        <v>217</v>
      </c>
      <c r="D4" s="21">
        <v>0</v>
      </c>
      <c r="E4" s="2" t="s">
        <v>221</v>
      </c>
    </row>
    <row r="5" spans="1:5" ht="36" customHeight="1">
      <c r="A5" s="8" t="s">
        <v>111</v>
      </c>
      <c r="B5" s="2" t="s">
        <v>222</v>
      </c>
      <c r="C5" s="8" t="s">
        <v>217</v>
      </c>
      <c r="D5" s="21">
        <v>0</v>
      </c>
      <c r="E5" s="2" t="s">
        <v>221</v>
      </c>
    </row>
    <row r="6" spans="1:5" ht="36" customHeight="1">
      <c r="A6" s="8" t="s">
        <v>126</v>
      </c>
      <c r="B6" s="2" t="s">
        <v>223</v>
      </c>
      <c r="C6" s="8" t="s">
        <v>217</v>
      </c>
      <c r="D6" s="21">
        <v>0</v>
      </c>
      <c r="E6" s="2" t="s">
        <v>224</v>
      </c>
    </row>
    <row r="7" spans="1:5" ht="36" customHeight="1">
      <c r="A7" s="8" t="s">
        <v>132</v>
      </c>
      <c r="B7" s="2" t="s">
        <v>225</v>
      </c>
      <c r="C7" s="8" t="s">
        <v>217</v>
      </c>
      <c r="D7" s="21">
        <v>0</v>
      </c>
      <c r="E7" s="2" t="s">
        <v>226</v>
      </c>
    </row>
    <row r="8" spans="1:5" ht="36" customHeight="1">
      <c r="A8" s="8" t="s">
        <v>227</v>
      </c>
      <c r="B8" s="2" t="s">
        <v>227</v>
      </c>
      <c r="C8" s="8" t="s">
        <v>217</v>
      </c>
      <c r="D8" s="21">
        <v>0</v>
      </c>
      <c r="E8" s="33" t="s">
        <v>228</v>
      </c>
    </row>
    <row r="9" spans="1:5" ht="36" customHeight="1">
      <c r="A9" s="8" t="s">
        <v>229</v>
      </c>
      <c r="B9" s="2" t="s">
        <v>230</v>
      </c>
      <c r="C9" s="8" t="s">
        <v>217</v>
      </c>
      <c r="D9" s="21">
        <v>0</v>
      </c>
      <c r="E9" s="2" t="s">
        <v>221</v>
      </c>
    </row>
    <row r="10" spans="1:5" ht="36" customHeight="1">
      <c r="A10" s="8" t="s">
        <v>121</v>
      </c>
      <c r="B10" s="2" t="s">
        <v>231</v>
      </c>
      <c r="C10" s="8" t="s">
        <v>217</v>
      </c>
      <c r="D10" s="21">
        <v>0</v>
      </c>
      <c r="E10" s="2" t="s">
        <v>232</v>
      </c>
    </row>
    <row r="11" spans="1:5" ht="36" customHeight="1">
      <c r="A11" s="8" t="s">
        <v>122</v>
      </c>
      <c r="B11" s="2" t="s">
        <v>233</v>
      </c>
      <c r="C11" s="8" t="s">
        <v>217</v>
      </c>
      <c r="D11" s="21">
        <v>0</v>
      </c>
      <c r="E11" s="33" t="s">
        <v>234</v>
      </c>
    </row>
    <row r="12" spans="1:5" ht="36" customHeight="1">
      <c r="A12" s="8" t="s">
        <v>128</v>
      </c>
      <c r="B12" s="2" t="s">
        <v>235</v>
      </c>
      <c r="C12" s="8" t="s">
        <v>217</v>
      </c>
      <c r="D12" s="21">
        <v>0</v>
      </c>
      <c r="E12" s="2" t="s">
        <v>226</v>
      </c>
    </row>
    <row r="13" spans="1:5" ht="36" customHeight="1">
      <c r="A13" s="8" t="s">
        <v>124</v>
      </c>
      <c r="B13" s="2" t="s">
        <v>236</v>
      </c>
      <c r="C13" s="8" t="s">
        <v>217</v>
      </c>
      <c r="D13" s="21">
        <v>0</v>
      </c>
      <c r="E13" s="2" t="s">
        <v>157</v>
      </c>
    </row>
    <row r="14" spans="1:5" ht="36" customHeight="1">
      <c r="A14" s="8" t="s">
        <v>237</v>
      </c>
      <c r="B14" s="2" t="s">
        <v>238</v>
      </c>
      <c r="C14" s="8" t="s">
        <v>217</v>
      </c>
      <c r="D14" s="21">
        <v>0</v>
      </c>
      <c r="E14" s="33" t="s">
        <v>239</v>
      </c>
    </row>
    <row r="15" spans="1:5" ht="36" customHeight="1">
      <c r="A15" s="8" t="s">
        <v>130</v>
      </c>
      <c r="B15" s="2" t="s">
        <v>240</v>
      </c>
      <c r="C15" s="8" t="s">
        <v>217</v>
      </c>
      <c r="D15" s="21">
        <v>0</v>
      </c>
      <c r="E15" s="2" t="s">
        <v>157</v>
      </c>
    </row>
    <row r="16" spans="1:5" ht="36" customHeight="1">
      <c r="A16" s="8" t="s">
        <v>241</v>
      </c>
      <c r="B16" s="2" t="s">
        <v>242</v>
      </c>
      <c r="C16" s="8" t="s">
        <v>217</v>
      </c>
      <c r="D16" s="21">
        <v>0</v>
      </c>
      <c r="E16" s="2" t="s">
        <v>243</v>
      </c>
    </row>
    <row r="17" spans="1:5" ht="36" customHeight="1">
      <c r="A17" s="8" t="s">
        <v>164</v>
      </c>
      <c r="B17" s="2" t="s">
        <v>244</v>
      </c>
      <c r="C17" s="8" t="s">
        <v>217</v>
      </c>
      <c r="D17" s="21">
        <v>0</v>
      </c>
      <c r="E17" s="2" t="s">
        <v>245</v>
      </c>
    </row>
    <row r="18" spans="1:5" ht="36" customHeight="1">
      <c r="A18" s="8" t="s">
        <v>127</v>
      </c>
      <c r="B18" s="2" t="s">
        <v>252</v>
      </c>
      <c r="C18" s="8" t="s">
        <v>217</v>
      </c>
      <c r="D18" s="21">
        <v>0</v>
      </c>
      <c r="E18" s="2" t="s">
        <v>253</v>
      </c>
    </row>
    <row r="19" spans="1:5" ht="36" customHeight="1">
      <c r="A19" s="8" t="s">
        <v>271</v>
      </c>
      <c r="B19" s="2" t="s">
        <v>272</v>
      </c>
      <c r="C19" s="8" t="s">
        <v>217</v>
      </c>
      <c r="D19" s="21">
        <v>0</v>
      </c>
      <c r="E19" s="33" t="s">
        <v>273</v>
      </c>
    </row>
    <row r="20" spans="1:5" ht="36" customHeight="1">
      <c r="A20" s="8" t="s">
        <v>134</v>
      </c>
      <c r="B20" s="37" t="s">
        <v>246</v>
      </c>
      <c r="C20" s="8" t="s">
        <v>217</v>
      </c>
      <c r="D20" s="21">
        <v>0</v>
      </c>
      <c r="E20" s="2" t="s">
        <v>157</v>
      </c>
    </row>
    <row r="21" spans="1:5" ht="36" customHeight="1">
      <c r="A21" s="8" t="s">
        <v>120</v>
      </c>
      <c r="B21" s="2" t="s">
        <v>250</v>
      </c>
      <c r="C21" s="8" t="s">
        <v>217</v>
      </c>
      <c r="D21" s="21">
        <v>0</v>
      </c>
      <c r="E21" s="2" t="s">
        <v>251</v>
      </c>
    </row>
    <row r="22" spans="1:5" ht="36" customHeight="1">
      <c r="A22" s="8" t="s">
        <v>247</v>
      </c>
      <c r="B22" s="2" t="s">
        <v>248</v>
      </c>
      <c r="C22" s="8" t="s">
        <v>217</v>
      </c>
      <c r="D22" s="21">
        <v>0</v>
      </c>
      <c r="E22" s="33" t="s">
        <v>249</v>
      </c>
    </row>
    <row r="23" spans="1:5" ht="36" customHeight="1">
      <c r="A23" s="8" t="s">
        <v>268</v>
      </c>
      <c r="B23" s="2" t="s">
        <v>269</v>
      </c>
      <c r="C23" s="8" t="s">
        <v>217</v>
      </c>
      <c r="D23" s="21">
        <v>0</v>
      </c>
      <c r="E23" s="2" t="s">
        <v>270</v>
      </c>
    </row>
    <row r="24" spans="1:5" ht="36" customHeight="1">
      <c r="A24" s="8" t="s">
        <v>158</v>
      </c>
      <c r="B24" s="2" t="s">
        <v>259</v>
      </c>
      <c r="C24" s="8" t="s">
        <v>217</v>
      </c>
      <c r="D24" s="21">
        <v>0</v>
      </c>
      <c r="E24" s="2" t="s">
        <v>260</v>
      </c>
    </row>
    <row r="25" spans="1:5" ht="36" customHeight="1">
      <c r="A25" s="8" t="s">
        <v>118</v>
      </c>
      <c r="B25" s="2" t="s">
        <v>257</v>
      </c>
      <c r="C25" s="8" t="s">
        <v>217</v>
      </c>
      <c r="D25" s="21">
        <v>0</v>
      </c>
      <c r="E25" s="33" t="s">
        <v>258</v>
      </c>
    </row>
    <row r="26" spans="1:5" ht="36" customHeight="1">
      <c r="A26" s="8" t="s">
        <v>112</v>
      </c>
      <c r="B26" s="2" t="s">
        <v>261</v>
      </c>
      <c r="C26" s="8" t="s">
        <v>217</v>
      </c>
      <c r="D26" s="21">
        <v>0</v>
      </c>
      <c r="E26" s="2" t="s">
        <v>157</v>
      </c>
    </row>
    <row r="27" spans="1:5" ht="36" customHeight="1">
      <c r="A27" s="8" t="s">
        <v>254</v>
      </c>
      <c r="B27" s="2" t="s">
        <v>255</v>
      </c>
      <c r="C27" s="8" t="s">
        <v>217</v>
      </c>
      <c r="D27" s="21">
        <v>0</v>
      </c>
      <c r="E27" s="33" t="s">
        <v>256</v>
      </c>
    </row>
    <row r="28" spans="1:5" ht="36" customHeight="1">
      <c r="A28" s="8" t="s">
        <v>160</v>
      </c>
      <c r="B28" s="2" t="s">
        <v>262</v>
      </c>
      <c r="C28" s="8" t="s">
        <v>217</v>
      </c>
      <c r="D28" s="21">
        <v>0</v>
      </c>
      <c r="E28" s="33" t="s">
        <v>263</v>
      </c>
    </row>
    <row r="29" spans="1:5" ht="36" customHeight="1">
      <c r="A29" s="8" t="s">
        <v>161</v>
      </c>
      <c r="B29" s="2" t="s">
        <v>264</v>
      </c>
      <c r="C29" s="8" t="s">
        <v>217</v>
      </c>
      <c r="D29" s="21">
        <v>0</v>
      </c>
      <c r="E29" s="2" t="s">
        <v>265</v>
      </c>
    </row>
    <row r="30" spans="1:5" ht="36" customHeight="1">
      <c r="A30" s="8" t="s">
        <v>162</v>
      </c>
      <c r="B30" s="2" t="s">
        <v>266</v>
      </c>
      <c r="C30" s="8" t="s">
        <v>217</v>
      </c>
      <c r="D30" s="21">
        <v>0</v>
      </c>
      <c r="E30" s="33" t="s">
        <v>267</v>
      </c>
    </row>
  </sheetData>
  <sheetProtection algorithmName="SHA-512" hashValue="5Ra0mZhW6LopsjMSt3kbSvbJ3ONL2tCQf7z1AKGs4SG0df+YNb2ppLbTtiV/qxkSRAfZkUvMT6Ur1fQFIVHsEw==" saltValue="8qze4Vto2/f1HpkOKM+t1g==" spinCount="100000" sheet="1" selectLockedCells="1"/>
  <phoneticPr fontId="3"/>
  <printOptions horizontalCentered="1"/>
  <pageMargins left="0" right="0" top="0.73" bottom="0" header="0.31496062992125984" footer="0.31496062992125984"/>
  <pageSetup paperSize="9" scale="4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2a6892-bbc8-43b6-838a-abc1a9a13008">
      <Terms xmlns="http://schemas.microsoft.com/office/infopath/2007/PartnerControls"/>
    </lcf76f155ced4ddcb4097134ff3c332f>
    <TaxCatchAll xmlns="a1cad3bd-eb5f-49f9-a6ec-2aa9cf042b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8972077DC70F4CA59DE9E2957E8085" ma:contentTypeVersion="12" ma:contentTypeDescription="新しいドキュメントを作成します。" ma:contentTypeScope="" ma:versionID="13a4cd8abd64328587c1b08d78d5179c">
  <xsd:schema xmlns:xsd="http://www.w3.org/2001/XMLSchema" xmlns:xs="http://www.w3.org/2001/XMLSchema" xmlns:p="http://schemas.microsoft.com/office/2006/metadata/properties" xmlns:ns2="f82a6892-bbc8-43b6-838a-abc1a9a13008" xmlns:ns3="a1cad3bd-eb5f-49f9-a6ec-2aa9cf042b9c" targetNamespace="http://schemas.microsoft.com/office/2006/metadata/properties" ma:root="true" ma:fieldsID="628b6fe4a58f1caf8b93f8933f60260c" ns2:_="" ns3:_="">
    <xsd:import namespace="f82a6892-bbc8-43b6-838a-abc1a9a13008"/>
    <xsd:import namespace="a1cad3bd-eb5f-49f9-a6ec-2aa9cf042b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a6892-bbc8-43b6-838a-abc1a9a13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cad3bd-eb5f-49f9-a6ec-2aa9cf042b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ae00ee-3d54-40f6-bbc9-67df5b526e92}" ma:internalName="TaxCatchAll" ma:showField="CatchAllData" ma:web="a1cad3bd-eb5f-49f9-a6ec-2aa9cf042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B399B-9CEF-4183-95E8-FE52FB54221C}">
  <ds:schemaRefs>
    <ds:schemaRef ds:uri="http://purl.org/dc/elements/1.1/"/>
    <ds:schemaRef ds:uri="http://schemas.microsoft.com/office/2006/metadata/properties"/>
    <ds:schemaRef ds:uri="http://schemas.microsoft.com/office/2006/documentManagement/types"/>
    <ds:schemaRef ds:uri="http://www.w3.org/XML/1998/namespace"/>
    <ds:schemaRef ds:uri="f82a6892-bbc8-43b6-838a-abc1a9a13008"/>
    <ds:schemaRef ds:uri="http://schemas.openxmlformats.org/package/2006/metadata/core-properties"/>
    <ds:schemaRef ds:uri="http://purl.org/dc/dcmitype/"/>
    <ds:schemaRef ds:uri="http://schemas.microsoft.com/office/infopath/2007/PartnerControls"/>
    <ds:schemaRef ds:uri="a1cad3bd-eb5f-49f9-a6ec-2aa9cf042b9c"/>
    <ds:schemaRef ds:uri="http://purl.org/dc/terms/"/>
  </ds:schemaRefs>
</ds:datastoreItem>
</file>

<file path=customXml/itemProps2.xml><?xml version="1.0" encoding="utf-8"?>
<ds:datastoreItem xmlns:ds="http://schemas.openxmlformats.org/officeDocument/2006/customXml" ds:itemID="{7FEF68DA-08B8-4F76-A7BC-A1326C4C6088}">
  <ds:schemaRefs>
    <ds:schemaRef ds:uri="http://schemas.microsoft.com/sharepoint/v3/contenttype/forms"/>
  </ds:schemaRefs>
</ds:datastoreItem>
</file>

<file path=customXml/itemProps3.xml><?xml version="1.0" encoding="utf-8"?>
<ds:datastoreItem xmlns:ds="http://schemas.openxmlformats.org/officeDocument/2006/customXml" ds:itemID="{0A58EBEA-B291-4E3D-877B-04F5D786E10B}"/>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ガイドライン(必ずご確認ください)</vt:lpstr>
      <vt:lpstr>申込書</vt:lpstr>
      <vt:lpstr>申込書 記入例</vt:lpstr>
      <vt:lpstr>固定券種単価</vt:lpstr>
      <vt:lpstr>クリエイティブ提出用ページ（WEB・バナー等）</vt:lpstr>
      <vt:lpstr>クリエイティブ提出用ページ（紙媒体（チラシ・ポスター等））</vt:lpstr>
      <vt:lpstr>クリエイティブ提出用ページ（配布メール）</vt:lpstr>
      <vt:lpstr>料金体系</vt:lpstr>
      <vt:lpstr>品番リスト</vt:lpstr>
      <vt:lpstr>_𠮷野家</vt:lpstr>
      <vt:lpstr>Coke_ON</vt:lpstr>
      <vt:lpstr>GO</vt:lpstr>
      <vt:lpstr>hp</vt:lpstr>
      <vt:lpstr>Hulu</vt:lpstr>
      <vt:lpstr>KFC</vt:lpstr>
      <vt:lpstr>Pairs</vt:lpstr>
      <vt:lpstr>PRONT</vt:lpstr>
      <vt:lpstr>QUOカードpay</vt:lpstr>
      <vt:lpstr>Roblox_額面固定</vt:lpstr>
      <vt:lpstr>SONY</vt:lpstr>
      <vt:lpstr>TikTok</vt:lpstr>
      <vt:lpstr>えらべる</vt:lpstr>
      <vt:lpstr>えらべる_グルメ</vt:lpstr>
      <vt:lpstr>えらべるギフトチケット</vt:lpstr>
      <vt:lpstr>えらべるギフトチケット_グルメタイプ</vt:lpstr>
      <vt:lpstr>オイシックス</vt:lpstr>
      <vt:lpstr>サーティワン_アイスクリーム</vt:lpstr>
      <vt:lpstr>サーティワンアイスクリーム</vt:lpstr>
      <vt:lpstr>すかいらーく</vt:lpstr>
      <vt:lpstr>タリーズ</vt:lpstr>
      <vt:lpstr>ディズニープラス</vt:lpstr>
      <vt:lpstr>モスカード</vt:lpstr>
      <vt:lpstr>吉野家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Kikue Tamaki</cp:lastModifiedBy>
  <cp:revision/>
  <cp:lastPrinted>2026-02-02T06:55:58Z</cp:lastPrinted>
  <dcterms:created xsi:type="dcterms:W3CDTF">2022-12-01T04:58:09Z</dcterms:created>
  <dcterms:modified xsi:type="dcterms:W3CDTF">2026-02-03T03:02:08Z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0x010100008972077DC70F4CA59DE9E2957E8085</vt:lpwstr>
  </property>
  <property fmtid="{D5CDD505-2E9C-101B-9397-08002B2CF9AE}" pid="10" name="MediaServiceImageTags">
    <vt:lpwstr/>
  </property>
</Properties>
</file>